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1-YTÜ 2022-2024 PROJ YAT.TEKLİF" sheetId="1" r:id="rId1"/>
    <sheet name="2-YTÜ 2022-2024  HARCA YAT.TEKL" sheetId="2" r:id="rId2"/>
    <sheet name="3-2022 YATIRIM TEK. TABL." sheetId="4" r:id="rId3"/>
    <sheet name="Sayfa6" sheetId="11" r:id="rId4"/>
  </sheets>
  <definedNames>
    <definedName name="Avans">#REF!</definedName>
    <definedName name="ButceYil">#REF!</definedName>
    <definedName name="KurAd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1" i="2" l="1"/>
  <c r="U51" i="2"/>
  <c r="V51" i="2"/>
  <c r="W51" i="2"/>
  <c r="X51" i="2"/>
  <c r="Y51" i="2"/>
  <c r="O50" i="2"/>
  <c r="Q50" i="2"/>
  <c r="S50" i="2"/>
  <c r="U50" i="2"/>
  <c r="Y40" i="2"/>
  <c r="X40" i="2"/>
  <c r="W40" i="2"/>
  <c r="V40" i="2"/>
  <c r="V50" i="2" s="1"/>
  <c r="U40" i="2"/>
  <c r="T40" i="2"/>
  <c r="T50" i="2" s="1"/>
  <c r="S40" i="2"/>
  <c r="R40" i="2"/>
  <c r="R50" i="2" s="1"/>
  <c r="Q40" i="2"/>
  <c r="P40" i="2"/>
  <c r="P50" i="2" s="1"/>
  <c r="O40" i="2"/>
  <c r="N40" i="2"/>
  <c r="N50" i="2" s="1"/>
  <c r="W50" i="2" s="1"/>
  <c r="M40" i="2"/>
  <c r="L40" i="2"/>
  <c r="K40" i="2"/>
  <c r="J40" i="2"/>
  <c r="I40" i="2"/>
  <c r="X39" i="2"/>
  <c r="Y39" i="2" s="1"/>
  <c r="W39" i="2"/>
  <c r="V39" i="2"/>
  <c r="U39" i="2"/>
  <c r="T39" i="2"/>
  <c r="X37" i="2"/>
  <c r="W37" i="2"/>
  <c r="Y37" i="2" s="1"/>
  <c r="V37" i="2"/>
  <c r="U37" i="2"/>
  <c r="T37" i="2"/>
  <c r="X36" i="2"/>
  <c r="T36" i="2"/>
  <c r="S36" i="2"/>
  <c r="R36" i="2"/>
  <c r="Q36" i="2"/>
  <c r="P36" i="2"/>
  <c r="V36" i="2" s="1"/>
  <c r="O36" i="2"/>
  <c r="U36" i="2" s="1"/>
  <c r="N36" i="2"/>
  <c r="M36" i="2"/>
  <c r="L36" i="2"/>
  <c r="K36" i="2"/>
  <c r="Q49" i="2"/>
  <c r="R49" i="2"/>
  <c r="S49" i="2"/>
  <c r="Q48" i="2"/>
  <c r="Q47" i="2" s="1"/>
  <c r="R48" i="2"/>
  <c r="R47" i="2" s="1"/>
  <c r="S48" i="2"/>
  <c r="S47" i="2" s="1"/>
  <c r="T42" i="2"/>
  <c r="U42" i="2"/>
  <c r="V42" i="2"/>
  <c r="W42" i="2"/>
  <c r="X42" i="2"/>
  <c r="Y42" i="2"/>
  <c r="X15" i="2"/>
  <c r="X16" i="2"/>
  <c r="X17" i="2"/>
  <c r="W15" i="2"/>
  <c r="W16" i="2"/>
  <c r="W17" i="2"/>
  <c r="V15" i="2"/>
  <c r="V16" i="2"/>
  <c r="V17" i="2"/>
  <c r="U15" i="2"/>
  <c r="U16" i="2"/>
  <c r="U17" i="2"/>
  <c r="T15" i="2"/>
  <c r="T16" i="2"/>
  <c r="T17" i="2"/>
  <c r="O29" i="2"/>
  <c r="P29" i="2"/>
  <c r="N29" i="2"/>
  <c r="O27" i="2"/>
  <c r="P27" i="2"/>
  <c r="N27" i="2"/>
  <c r="N25" i="2"/>
  <c r="O21" i="2"/>
  <c r="P21" i="2"/>
  <c r="N21" i="2"/>
  <c r="O9" i="2"/>
  <c r="P9" i="2"/>
  <c r="N9" i="2"/>
  <c r="X50" i="2" l="1"/>
  <c r="Y50" i="2" s="1"/>
  <c r="W36" i="2"/>
  <c r="Y36" i="2" s="1"/>
  <c r="Y17" i="2"/>
  <c r="Y16" i="2"/>
  <c r="Y15" i="2"/>
  <c r="I35" i="1" l="1"/>
  <c r="J35" i="1"/>
  <c r="J34" i="1" s="1"/>
  <c r="K34" i="1"/>
  <c r="K36" i="1"/>
  <c r="I36" i="1"/>
  <c r="J36" i="1"/>
  <c r="H36" i="1"/>
  <c r="H35" i="1"/>
  <c r="H37" i="1"/>
  <c r="H34" i="1"/>
  <c r="I34" i="1"/>
  <c r="U37" i="1"/>
  <c r="V37" i="1"/>
  <c r="W37" i="1"/>
  <c r="AB37" i="1" s="1"/>
  <c r="U36" i="1"/>
  <c r="V36" i="1"/>
  <c r="AB36" i="1" s="1"/>
  <c r="W36" i="1"/>
  <c r="S37" i="1"/>
  <c r="T37" i="1"/>
  <c r="S36" i="1"/>
  <c r="T36" i="1"/>
  <c r="R37" i="1"/>
  <c r="R36" i="1"/>
  <c r="Q36" i="1"/>
  <c r="Q35" i="1"/>
  <c r="AA37" i="1"/>
  <c r="AA36" i="1"/>
  <c r="R8" i="1"/>
  <c r="AC37" i="1" l="1"/>
  <c r="AC36" i="1"/>
  <c r="K37" i="1" l="1"/>
  <c r="J37" i="1"/>
  <c r="H38" i="1"/>
  <c r="L57" i="2" l="1"/>
  <c r="M57" i="2"/>
  <c r="L56" i="2"/>
  <c r="L55" i="2" s="1"/>
  <c r="M56" i="2"/>
  <c r="M55" i="2" s="1"/>
  <c r="K57" i="2"/>
  <c r="K56" i="2"/>
  <c r="K55" i="2"/>
  <c r="K59" i="2" s="1"/>
  <c r="I55" i="2"/>
  <c r="I59" i="2" s="1"/>
  <c r="J55" i="2"/>
  <c r="J59" i="2" s="1"/>
  <c r="H55" i="2"/>
  <c r="H59" i="2"/>
  <c r="Q51" i="2"/>
  <c r="R51" i="2"/>
  <c r="S51" i="2"/>
  <c r="N48" i="2"/>
  <c r="N47" i="2" s="1"/>
  <c r="L59" i="2" l="1"/>
  <c r="M59" i="2"/>
  <c r="M8" i="1"/>
  <c r="M16" i="1" s="1"/>
  <c r="O8" i="1"/>
  <c r="O16" i="1" s="1"/>
  <c r="P8" i="1"/>
  <c r="P16" i="1" s="1"/>
  <c r="N8" i="1"/>
  <c r="N16" i="1" s="1"/>
  <c r="J16" i="1"/>
  <c r="K16" i="1"/>
  <c r="I16" i="1"/>
  <c r="J21" i="2" l="1"/>
  <c r="K21" i="2"/>
  <c r="H21" i="2"/>
  <c r="C156" i="4" l="1"/>
  <c r="C158" i="4"/>
  <c r="C116" i="4"/>
  <c r="C375" i="4"/>
  <c r="C334" i="4"/>
  <c r="C295" i="4"/>
  <c r="C253" i="4"/>
  <c r="C207" i="4"/>
  <c r="C75" i="4"/>
  <c r="G199" i="4"/>
  <c r="E199" i="4"/>
  <c r="D200" i="4"/>
  <c r="K90" i="4" l="1"/>
  <c r="G36" i="4"/>
  <c r="K36" i="4"/>
  <c r="O36" i="4"/>
  <c r="Q36" i="4"/>
  <c r="R36" i="4"/>
  <c r="G37" i="4"/>
  <c r="K37" i="4"/>
  <c r="O37" i="4"/>
  <c r="Q37" i="4"/>
  <c r="R37" i="4"/>
  <c r="S36" i="4" l="1"/>
  <c r="S37" i="4"/>
  <c r="D93" i="4"/>
  <c r="D87" i="4"/>
  <c r="D224" i="4" l="1"/>
  <c r="E224" i="4"/>
  <c r="F224" i="4"/>
  <c r="G224" i="4"/>
  <c r="H224" i="4"/>
  <c r="I224" i="4"/>
  <c r="J224" i="4"/>
  <c r="K224" i="4"/>
  <c r="M224" i="4"/>
  <c r="N224" i="4"/>
  <c r="P224" i="4"/>
  <c r="F209" i="4"/>
  <c r="G200" i="4"/>
  <c r="E200" i="4"/>
  <c r="O175" i="4"/>
  <c r="M170" i="4"/>
  <c r="Q175" i="4" l="1"/>
  <c r="P126" i="4" l="1"/>
  <c r="N126" i="4"/>
  <c r="M126" i="4"/>
  <c r="L126" i="4"/>
  <c r="J126" i="4"/>
  <c r="I126" i="4"/>
  <c r="H126" i="4"/>
  <c r="F126" i="4"/>
  <c r="E126" i="4"/>
  <c r="E131" i="4"/>
  <c r="F131" i="4"/>
  <c r="H131" i="4"/>
  <c r="I131" i="4"/>
  <c r="J131" i="4"/>
  <c r="L131" i="4"/>
  <c r="M131" i="4"/>
  <c r="N131" i="4"/>
  <c r="P131" i="4"/>
  <c r="P93" i="4"/>
  <c r="N93" i="4"/>
  <c r="D79" i="4" s="1"/>
  <c r="M93" i="4"/>
  <c r="C79" i="4" s="1"/>
  <c r="L93" i="4"/>
  <c r="J93" i="4"/>
  <c r="D78" i="4" s="1"/>
  <c r="I93" i="4"/>
  <c r="C78" i="4" s="1"/>
  <c r="F93" i="4"/>
  <c r="D77" i="4" s="1"/>
  <c r="E93" i="4"/>
  <c r="C77" i="4" s="1"/>
  <c r="F87" i="4"/>
  <c r="I87" i="4"/>
  <c r="J87" i="4"/>
  <c r="L87" i="4"/>
  <c r="M87" i="4"/>
  <c r="N87" i="4"/>
  <c r="P87" i="4"/>
  <c r="E87" i="4"/>
  <c r="R90" i="4"/>
  <c r="Q90" i="4"/>
  <c r="G90" i="4"/>
  <c r="G41" i="4"/>
  <c r="G42" i="4"/>
  <c r="K42" i="4"/>
  <c r="O42" i="4"/>
  <c r="Q42" i="4"/>
  <c r="R42" i="4"/>
  <c r="G43" i="4"/>
  <c r="G44" i="4"/>
  <c r="K44" i="4"/>
  <c r="O44" i="4"/>
  <c r="Q44" i="4"/>
  <c r="R44" i="4"/>
  <c r="S44" i="4" l="1"/>
  <c r="S42" i="4"/>
  <c r="AB9" i="1" l="1"/>
  <c r="AC9" i="1" s="1"/>
  <c r="Q20" i="1"/>
  <c r="Q18" i="1"/>
  <c r="Q19" i="1"/>
  <c r="Q12" i="1"/>
  <c r="Q11" i="1"/>
  <c r="Q10" i="1"/>
  <c r="Q9" i="1"/>
  <c r="Q8" i="1" s="1"/>
  <c r="S8" i="1"/>
  <c r="S16" i="1" s="1"/>
  <c r="S35" i="1" s="1"/>
  <c r="S34" i="1" s="1"/>
  <c r="T8" i="1"/>
  <c r="T16" i="1" s="1"/>
  <c r="T35" i="1" s="1"/>
  <c r="T34" i="1" s="1"/>
  <c r="U8" i="1"/>
  <c r="V8" i="1"/>
  <c r="W8" i="1"/>
  <c r="T28" i="1"/>
  <c r="Z37" i="1" s="1"/>
  <c r="S28" i="1"/>
  <c r="Y37" i="1" s="1"/>
  <c r="R28" i="1"/>
  <c r="T24" i="1"/>
  <c r="S24" i="1"/>
  <c r="R24" i="1"/>
  <c r="R16" i="1"/>
  <c r="R35" i="1" s="1"/>
  <c r="M28" i="1"/>
  <c r="L28" i="1"/>
  <c r="M24" i="1"/>
  <c r="L24" i="1"/>
  <c r="L8" i="1"/>
  <c r="L16" i="1" s="1"/>
  <c r="K28" i="1"/>
  <c r="Q37" i="1" s="1"/>
  <c r="K24" i="1"/>
  <c r="K38" i="1" s="1"/>
  <c r="Q28" i="1"/>
  <c r="P28" i="1"/>
  <c r="O28" i="1"/>
  <c r="N28" i="1"/>
  <c r="P24" i="1"/>
  <c r="O24" i="1"/>
  <c r="N24" i="1"/>
  <c r="Q23" i="1"/>
  <c r="Q22" i="1"/>
  <c r="Q15" i="1"/>
  <c r="Q14" i="1"/>
  <c r="Q13" i="1"/>
  <c r="R34" i="1" l="1"/>
  <c r="AA34" i="1" s="1"/>
  <c r="AA35" i="1"/>
  <c r="S38" i="1"/>
  <c r="T38" i="1"/>
  <c r="R38" i="1"/>
  <c r="X37" i="1"/>
  <c r="O29" i="1"/>
  <c r="K29" i="1"/>
  <c r="L29" i="1"/>
  <c r="M29" i="1"/>
  <c r="N29" i="1"/>
  <c r="U16" i="1"/>
  <c r="U35" i="1" s="1"/>
  <c r="Q16" i="1"/>
  <c r="Q34" i="1" s="1"/>
  <c r="T29" i="1"/>
  <c r="W16" i="1"/>
  <c r="W35" i="1" s="1"/>
  <c r="W34" i="1" s="1"/>
  <c r="S29" i="1"/>
  <c r="P29" i="1"/>
  <c r="R29" i="1"/>
  <c r="V16" i="1"/>
  <c r="V35" i="1" s="1"/>
  <c r="V34" i="1" s="1"/>
  <c r="Q24" i="1"/>
  <c r="U34" i="1" l="1"/>
  <c r="AB34" i="1" s="1"/>
  <c r="AB38" i="1" s="1"/>
  <c r="AB35" i="1"/>
  <c r="AC35" i="1" s="1"/>
  <c r="AC34" i="1"/>
  <c r="AC38" i="1" s="1"/>
  <c r="AA38" i="1"/>
  <c r="Y35" i="1"/>
  <c r="Y34" i="1" s="1"/>
  <c r="Z35" i="1"/>
  <c r="Z34" i="1" s="1"/>
  <c r="X35" i="1"/>
  <c r="X34" i="1" s="1"/>
  <c r="Q29" i="1"/>
  <c r="J24" i="1"/>
  <c r="J38" i="1" s="1"/>
  <c r="Q38" i="1"/>
  <c r="U24" i="1"/>
  <c r="X36" i="1" s="1"/>
  <c r="V24" i="1"/>
  <c r="Y36" i="1" s="1"/>
  <c r="W24" i="1"/>
  <c r="Z36" i="1" s="1"/>
  <c r="Z38" i="1" l="1"/>
  <c r="U38" i="1"/>
  <c r="V38" i="1"/>
  <c r="X38" i="1"/>
  <c r="Y38" i="1"/>
  <c r="W38" i="1"/>
  <c r="U28" i="1"/>
  <c r="U29" i="1" s="1"/>
  <c r="V28" i="1"/>
  <c r="V29" i="1" s="1"/>
  <c r="W28" i="1"/>
  <c r="W29" i="1" s="1"/>
  <c r="J28" i="1"/>
  <c r="J29" i="1" s="1"/>
  <c r="I28" i="1"/>
  <c r="I37" i="1" s="1"/>
  <c r="R393" i="4" l="1"/>
  <c r="Q393" i="4"/>
  <c r="K393" i="4"/>
  <c r="R392" i="4"/>
  <c r="Q392" i="4"/>
  <c r="K392" i="4"/>
  <c r="R391" i="4"/>
  <c r="Q391" i="4"/>
  <c r="K391" i="4"/>
  <c r="R390" i="4"/>
  <c r="Q390" i="4"/>
  <c r="O390" i="4"/>
  <c r="K390" i="4"/>
  <c r="L390" i="4" s="1"/>
  <c r="L388" i="4" s="1"/>
  <c r="L394" i="4" s="1"/>
  <c r="G390" i="4"/>
  <c r="R389" i="4"/>
  <c r="Q389" i="4"/>
  <c r="O389" i="4"/>
  <c r="K389" i="4"/>
  <c r="G389" i="4"/>
  <c r="P388" i="4"/>
  <c r="P394" i="4" s="1"/>
  <c r="N388" i="4"/>
  <c r="N394" i="4" s="1"/>
  <c r="M388" i="4"/>
  <c r="M394" i="4" s="1"/>
  <c r="F380" i="4" s="1"/>
  <c r="J388" i="4"/>
  <c r="J394" i="4" s="1"/>
  <c r="D381" i="4" s="1"/>
  <c r="C374" i="4" s="1"/>
  <c r="I388" i="4"/>
  <c r="I394" i="4" s="1"/>
  <c r="H388" i="4"/>
  <c r="H394" i="4" s="1"/>
  <c r="F388" i="4"/>
  <c r="F394" i="4" s="1"/>
  <c r="E388" i="4"/>
  <c r="E394" i="4" s="1"/>
  <c r="P349" i="4"/>
  <c r="N349" i="4"/>
  <c r="D339" i="4" s="1"/>
  <c r="M349" i="4"/>
  <c r="C339" i="4" s="1"/>
  <c r="L349" i="4"/>
  <c r="J349" i="4"/>
  <c r="D338" i="4" s="1"/>
  <c r="I349" i="4"/>
  <c r="C338" i="4" s="1"/>
  <c r="H349" i="4"/>
  <c r="F349" i="4"/>
  <c r="D337" i="4" s="1"/>
  <c r="E349" i="4"/>
  <c r="C337" i="4" s="1"/>
  <c r="D349" i="4"/>
  <c r="P347" i="4"/>
  <c r="N347" i="4"/>
  <c r="M347" i="4"/>
  <c r="L347" i="4"/>
  <c r="J347" i="4"/>
  <c r="H347" i="4"/>
  <c r="F347" i="4"/>
  <c r="E347" i="4"/>
  <c r="R346" i="4"/>
  <c r="R347" i="4" s="1"/>
  <c r="Q346" i="4"/>
  <c r="Q349" i="4" s="1"/>
  <c r="O346" i="4"/>
  <c r="O345" i="4" s="1"/>
  <c r="K346" i="4"/>
  <c r="K349" i="4" s="1"/>
  <c r="G346" i="4"/>
  <c r="G349" i="4" s="1"/>
  <c r="P345" i="4"/>
  <c r="N345" i="4"/>
  <c r="M345" i="4"/>
  <c r="L345" i="4"/>
  <c r="J345" i="4"/>
  <c r="I345" i="4"/>
  <c r="H345" i="4"/>
  <c r="F345" i="4"/>
  <c r="E345" i="4"/>
  <c r="P312" i="4"/>
  <c r="N312" i="4"/>
  <c r="M312" i="4"/>
  <c r="L312" i="4"/>
  <c r="J312" i="4"/>
  <c r="D299" i="4" s="1"/>
  <c r="I312" i="4"/>
  <c r="C299" i="4" s="1"/>
  <c r="H312" i="4"/>
  <c r="F312" i="4"/>
  <c r="D298" i="4" s="1"/>
  <c r="E312" i="4"/>
  <c r="C298" i="4" s="1"/>
  <c r="R310" i="4"/>
  <c r="R312" i="4" s="1"/>
  <c r="Q310" i="4"/>
  <c r="Q312" i="4" s="1"/>
  <c r="O310" i="4"/>
  <c r="K310" i="4"/>
  <c r="G310" i="4"/>
  <c r="G312" i="4" s="1"/>
  <c r="P309" i="4"/>
  <c r="O309" i="4"/>
  <c r="N309" i="4"/>
  <c r="M309" i="4"/>
  <c r="L309" i="4"/>
  <c r="J309" i="4"/>
  <c r="I309" i="4"/>
  <c r="H309" i="4"/>
  <c r="F309" i="4"/>
  <c r="E309" i="4"/>
  <c r="S302" i="4"/>
  <c r="D300" i="4"/>
  <c r="C300" i="4"/>
  <c r="P270" i="4"/>
  <c r="P272" i="4" s="1"/>
  <c r="N270" i="4"/>
  <c r="N272" i="4" s="1"/>
  <c r="D258" i="4" s="1"/>
  <c r="M270" i="4"/>
  <c r="M272" i="4" s="1"/>
  <c r="C258" i="4" s="1"/>
  <c r="L270" i="4"/>
  <c r="L272" i="4" s="1"/>
  <c r="J270" i="4"/>
  <c r="J272" i="4" s="1"/>
  <c r="D257" i="4" s="1"/>
  <c r="I270" i="4"/>
  <c r="I272" i="4" s="1"/>
  <c r="C257" i="4" s="1"/>
  <c r="H270" i="4"/>
  <c r="H272" i="4" s="1"/>
  <c r="F270" i="4"/>
  <c r="F272" i="4" s="1"/>
  <c r="E270" i="4"/>
  <c r="E272" i="4" s="1"/>
  <c r="D270" i="4"/>
  <c r="D272" i="4" s="1"/>
  <c r="R269" i="4"/>
  <c r="R270" i="4" s="1"/>
  <c r="R272" i="4" s="1"/>
  <c r="Q269" i="4"/>
  <c r="Q270" i="4" s="1"/>
  <c r="Q272" i="4" s="1"/>
  <c r="O269" i="4"/>
  <c r="O268" i="4" s="1"/>
  <c r="K269" i="4"/>
  <c r="K270" i="4" s="1"/>
  <c r="K272" i="4" s="1"/>
  <c r="G269" i="4"/>
  <c r="G268" i="4" s="1"/>
  <c r="P268" i="4"/>
  <c r="N268" i="4"/>
  <c r="M268" i="4"/>
  <c r="L268" i="4"/>
  <c r="J268" i="4"/>
  <c r="I268" i="4"/>
  <c r="H268" i="4"/>
  <c r="F268" i="4"/>
  <c r="E268" i="4"/>
  <c r="D268" i="4"/>
  <c r="D244" i="4"/>
  <c r="P226" i="4"/>
  <c r="N226" i="4"/>
  <c r="M226" i="4"/>
  <c r="C211" i="4" s="1"/>
  <c r="F211" i="4" s="1"/>
  <c r="K226" i="4"/>
  <c r="J226" i="4"/>
  <c r="D210" i="4" s="1"/>
  <c r="I226" i="4"/>
  <c r="C210" i="4" s="1"/>
  <c r="H226" i="4"/>
  <c r="G226" i="4"/>
  <c r="F226" i="4"/>
  <c r="E226" i="4"/>
  <c r="D226" i="4"/>
  <c r="R223" i="4"/>
  <c r="Q223" i="4"/>
  <c r="O223" i="4"/>
  <c r="L223" i="4"/>
  <c r="L224" i="4" s="1"/>
  <c r="N222" i="4"/>
  <c r="M222" i="4"/>
  <c r="K222" i="4"/>
  <c r="J222" i="4"/>
  <c r="H222" i="4"/>
  <c r="G222" i="4"/>
  <c r="H212" i="4"/>
  <c r="P180" i="4"/>
  <c r="N180" i="4"/>
  <c r="M180" i="4"/>
  <c r="C162" i="4" s="1"/>
  <c r="L180" i="4"/>
  <c r="J180" i="4"/>
  <c r="I180" i="4"/>
  <c r="H180" i="4"/>
  <c r="F180" i="4"/>
  <c r="E180" i="4"/>
  <c r="R179" i="4"/>
  <c r="Q179" i="4"/>
  <c r="O179" i="4"/>
  <c r="K179" i="4"/>
  <c r="G179" i="4"/>
  <c r="R178" i="4"/>
  <c r="Q178" i="4"/>
  <c r="O178" i="4"/>
  <c r="K178" i="4"/>
  <c r="G178" i="4"/>
  <c r="R177" i="4"/>
  <c r="Q177" i="4"/>
  <c r="O177" i="4"/>
  <c r="K177" i="4"/>
  <c r="G177" i="4"/>
  <c r="R176" i="4"/>
  <c r="Q176" i="4"/>
  <c r="O176" i="4"/>
  <c r="K176" i="4"/>
  <c r="R175" i="4"/>
  <c r="K175" i="4"/>
  <c r="G175" i="4"/>
  <c r="R174" i="4"/>
  <c r="Q174" i="4"/>
  <c r="O174" i="4"/>
  <c r="K174" i="4"/>
  <c r="G174" i="4"/>
  <c r="R173" i="4"/>
  <c r="Q173" i="4"/>
  <c r="O173" i="4"/>
  <c r="K173" i="4"/>
  <c r="G173" i="4"/>
  <c r="R172" i="4"/>
  <c r="Q172" i="4"/>
  <c r="O172" i="4"/>
  <c r="K172" i="4"/>
  <c r="G172" i="4"/>
  <c r="Q171" i="4"/>
  <c r="N171" i="4"/>
  <c r="M171" i="4"/>
  <c r="J171" i="4"/>
  <c r="I171" i="4"/>
  <c r="F171" i="4"/>
  <c r="E171" i="4"/>
  <c r="P170" i="4"/>
  <c r="N170" i="4"/>
  <c r="D162" i="4" s="1"/>
  <c r="L170" i="4"/>
  <c r="J170" i="4"/>
  <c r="D161" i="4" s="1"/>
  <c r="I170" i="4"/>
  <c r="H170" i="4"/>
  <c r="F170" i="4"/>
  <c r="D160" i="4" s="1"/>
  <c r="E170" i="4"/>
  <c r="C161" i="4"/>
  <c r="P133" i="4"/>
  <c r="N133" i="4"/>
  <c r="D120" i="4" s="1"/>
  <c r="M133" i="4"/>
  <c r="C120" i="4" s="1"/>
  <c r="L133" i="4"/>
  <c r="J133" i="4"/>
  <c r="D119" i="4" s="1"/>
  <c r="I133" i="4"/>
  <c r="C119" i="4" s="1"/>
  <c r="H133" i="4"/>
  <c r="F133" i="4"/>
  <c r="D118" i="4" s="1"/>
  <c r="E133" i="4"/>
  <c r="C118" i="4" s="1"/>
  <c r="R130" i="4"/>
  <c r="Q130" i="4"/>
  <c r="O130" i="4"/>
  <c r="K130" i="4"/>
  <c r="G130" i="4"/>
  <c r="R129" i="4"/>
  <c r="Q129" i="4"/>
  <c r="O129" i="4"/>
  <c r="K129" i="4"/>
  <c r="G129" i="4"/>
  <c r="R128" i="4"/>
  <c r="Q128" i="4"/>
  <c r="O128" i="4"/>
  <c r="K128" i="4"/>
  <c r="G128" i="4"/>
  <c r="R127" i="4"/>
  <c r="Q127" i="4"/>
  <c r="O127" i="4"/>
  <c r="K127" i="4"/>
  <c r="G127" i="4"/>
  <c r="R92" i="4"/>
  <c r="Q92" i="4"/>
  <c r="O92" i="4"/>
  <c r="K92" i="4"/>
  <c r="R91" i="4"/>
  <c r="Q91" i="4"/>
  <c r="O91" i="4"/>
  <c r="K91" i="4"/>
  <c r="G91" i="4"/>
  <c r="H90" i="4"/>
  <c r="R89" i="4"/>
  <c r="Q89" i="4"/>
  <c r="O89" i="4"/>
  <c r="K89" i="4"/>
  <c r="G89" i="4"/>
  <c r="R88" i="4"/>
  <c r="Q88" i="4"/>
  <c r="O88" i="4"/>
  <c r="K88" i="4"/>
  <c r="G88" i="4"/>
  <c r="H80" i="4"/>
  <c r="G40" i="4"/>
  <c r="G39" i="4"/>
  <c r="R38" i="4"/>
  <c r="Q38" i="4"/>
  <c r="O38" i="4"/>
  <c r="K38" i="4"/>
  <c r="G38" i="4"/>
  <c r="R35" i="4"/>
  <c r="Q35" i="4"/>
  <c r="O35" i="4"/>
  <c r="K35" i="4"/>
  <c r="G35" i="4"/>
  <c r="P34" i="4"/>
  <c r="P45" i="4" s="1"/>
  <c r="N34" i="4"/>
  <c r="N45" i="4" s="1"/>
  <c r="M34" i="4"/>
  <c r="M45" i="4" s="1"/>
  <c r="L34" i="4"/>
  <c r="L45" i="4" s="1"/>
  <c r="J34" i="4"/>
  <c r="J45" i="4" s="1"/>
  <c r="I34" i="4"/>
  <c r="C26" i="4" s="1"/>
  <c r="H34" i="4"/>
  <c r="H45" i="4" s="1"/>
  <c r="F34" i="4"/>
  <c r="D25" i="4" s="1"/>
  <c r="E34" i="4"/>
  <c r="E45" i="4" s="1"/>
  <c r="F337" i="4" l="1"/>
  <c r="Q224" i="4"/>
  <c r="Q226" i="4" s="1"/>
  <c r="R224" i="4"/>
  <c r="R226" i="4" s="1"/>
  <c r="O224" i="4"/>
  <c r="O226" i="4" s="1"/>
  <c r="K131" i="4"/>
  <c r="K133" i="4" s="1"/>
  <c r="K126" i="4"/>
  <c r="O131" i="4"/>
  <c r="O133" i="4" s="1"/>
  <c r="O126" i="4"/>
  <c r="R126" i="4"/>
  <c r="Q131" i="4"/>
  <c r="Q133" i="4" s="1"/>
  <c r="Q126" i="4"/>
  <c r="G131" i="4"/>
  <c r="G133" i="4" s="1"/>
  <c r="G126" i="4"/>
  <c r="R131" i="4"/>
  <c r="R133" i="4" s="1"/>
  <c r="G388" i="4"/>
  <c r="G394" i="4" s="1"/>
  <c r="G93" i="4"/>
  <c r="G87" i="4"/>
  <c r="Q93" i="4"/>
  <c r="Q87" i="4"/>
  <c r="H87" i="4"/>
  <c r="H93" i="4"/>
  <c r="R87" i="4"/>
  <c r="R93" i="4"/>
  <c r="G171" i="4"/>
  <c r="F300" i="4"/>
  <c r="D163" i="4"/>
  <c r="C157" i="4" s="1"/>
  <c r="R171" i="4"/>
  <c r="S171" i="4" s="1"/>
  <c r="Q180" i="4"/>
  <c r="S175" i="4"/>
  <c r="S179" i="4"/>
  <c r="L222" i="4"/>
  <c r="F257" i="4"/>
  <c r="F299" i="4"/>
  <c r="R345" i="4"/>
  <c r="S389" i="4"/>
  <c r="S392" i="4"/>
  <c r="D27" i="4"/>
  <c r="R309" i="4"/>
  <c r="C121" i="4"/>
  <c r="C114" i="4" s="1"/>
  <c r="O90" i="4"/>
  <c r="S92" i="4"/>
  <c r="K388" i="4"/>
  <c r="K394" i="4" s="1"/>
  <c r="C27" i="4"/>
  <c r="G170" i="4"/>
  <c r="R170" i="4"/>
  <c r="F119" i="4"/>
  <c r="O222" i="4"/>
  <c r="R268" i="4"/>
  <c r="F339" i="4"/>
  <c r="D26" i="4"/>
  <c r="S130" i="4"/>
  <c r="O171" i="4"/>
  <c r="S310" i="4"/>
  <c r="S312" i="4" s="1"/>
  <c r="Q34" i="4"/>
  <c r="Q45" i="4" s="1"/>
  <c r="S38" i="4"/>
  <c r="F162" i="4"/>
  <c r="S390" i="4"/>
  <c r="D121" i="4"/>
  <c r="C115" i="4" s="1"/>
  <c r="F45" i="4"/>
  <c r="S89" i="4"/>
  <c r="F120" i="4"/>
  <c r="K171" i="4"/>
  <c r="O170" i="4"/>
  <c r="S174" i="4"/>
  <c r="S178" i="4"/>
  <c r="F210" i="4"/>
  <c r="Q347" i="4"/>
  <c r="S393" i="4"/>
  <c r="F338" i="4"/>
  <c r="O388" i="4"/>
  <c r="O394" i="4" s="1"/>
  <c r="S88" i="4"/>
  <c r="S129" i="4"/>
  <c r="K170" i="4"/>
  <c r="Q222" i="4"/>
  <c r="Q268" i="4"/>
  <c r="S268" i="4" s="1"/>
  <c r="G309" i="4"/>
  <c r="K309" i="4"/>
  <c r="K347" i="4"/>
  <c r="O347" i="4"/>
  <c r="S391" i="4"/>
  <c r="K34" i="4"/>
  <c r="K45" i="4" s="1"/>
  <c r="G34" i="4"/>
  <c r="G45" i="4" s="1"/>
  <c r="O34" i="4"/>
  <c r="O45" i="4" s="1"/>
  <c r="K180" i="4"/>
  <c r="S173" i="4"/>
  <c r="S177" i="4"/>
  <c r="S223" i="4"/>
  <c r="L226" i="4"/>
  <c r="K268" i="4"/>
  <c r="K345" i="4"/>
  <c r="D340" i="4"/>
  <c r="C333" i="4" s="1"/>
  <c r="S35" i="4"/>
  <c r="I45" i="4"/>
  <c r="F160" i="4"/>
  <c r="C163" i="4"/>
  <c r="D212" i="4"/>
  <c r="C205" i="4" s="1"/>
  <c r="C25" i="4"/>
  <c r="R34" i="4"/>
  <c r="R45" i="4" s="1"/>
  <c r="S91" i="4"/>
  <c r="S128" i="4"/>
  <c r="F118" i="4"/>
  <c r="F161" i="4"/>
  <c r="F256" i="4"/>
  <c r="C259" i="4"/>
  <c r="C251" i="4" s="1"/>
  <c r="D301" i="4"/>
  <c r="C294" i="4" s="1"/>
  <c r="K93" i="4"/>
  <c r="D259" i="4"/>
  <c r="C252" i="4" s="1"/>
  <c r="C212" i="4"/>
  <c r="C204" i="4" s="1"/>
  <c r="F258" i="4"/>
  <c r="F378" i="4"/>
  <c r="C381" i="4"/>
  <c r="C373" i="4" s="1"/>
  <c r="F379" i="4"/>
  <c r="F298" i="4"/>
  <c r="C301" i="4"/>
  <c r="C293" i="4" s="1"/>
  <c r="S176" i="4"/>
  <c r="R180" i="4"/>
  <c r="Q170" i="4"/>
  <c r="S172" i="4"/>
  <c r="G180" i="4"/>
  <c r="O180" i="4"/>
  <c r="R222" i="4"/>
  <c r="S269" i="4"/>
  <c r="S270" i="4" s="1"/>
  <c r="S272" i="4" s="1"/>
  <c r="G270" i="4"/>
  <c r="G272" i="4" s="1"/>
  <c r="O270" i="4"/>
  <c r="O272" i="4" s="1"/>
  <c r="K312" i="4"/>
  <c r="C340" i="4"/>
  <c r="C332" i="4" s="1"/>
  <c r="Q345" i="4"/>
  <c r="S346" i="4"/>
  <c r="R388" i="4"/>
  <c r="R394" i="4" s="1"/>
  <c r="Q309" i="4"/>
  <c r="R349" i="4"/>
  <c r="S127" i="4"/>
  <c r="G345" i="4"/>
  <c r="G347" i="4"/>
  <c r="Q388" i="4"/>
  <c r="S222" i="4" l="1"/>
  <c r="S224" i="4"/>
  <c r="S226" i="4" s="1"/>
  <c r="S131" i="4"/>
  <c r="S133" i="4" s="1"/>
  <c r="D28" i="4"/>
  <c r="C22" i="4" s="1"/>
  <c r="K87" i="4"/>
  <c r="O93" i="4"/>
  <c r="O87" i="4"/>
  <c r="F301" i="4"/>
  <c r="F26" i="4"/>
  <c r="S345" i="4"/>
  <c r="F27" i="4"/>
  <c r="F79" i="4"/>
  <c r="D80" i="4"/>
  <c r="C74" i="4" s="1"/>
  <c r="S90" i="4"/>
  <c r="S93" i="4" s="1"/>
  <c r="S126" i="4"/>
  <c r="F78" i="4"/>
  <c r="F381" i="4"/>
  <c r="F340" i="4"/>
  <c r="F212" i="4"/>
  <c r="S309" i="4"/>
  <c r="F121" i="4"/>
  <c r="F259" i="4"/>
  <c r="S34" i="4"/>
  <c r="S45" i="4" s="1"/>
  <c r="F163" i="4"/>
  <c r="Q394" i="4"/>
  <c r="S388" i="4"/>
  <c r="S394" i="4" s="1"/>
  <c r="S170" i="4"/>
  <c r="S180" i="4"/>
  <c r="C28" i="4"/>
  <c r="C21" i="4" s="1"/>
  <c r="F25" i="4"/>
  <c r="S347" i="4"/>
  <c r="S349" i="4"/>
  <c r="C80" i="4"/>
  <c r="C73" i="4" s="1"/>
  <c r="F77" i="4"/>
  <c r="F28" i="4" l="1"/>
  <c r="S87" i="4"/>
  <c r="F80" i="4"/>
  <c r="J29" i="2" l="1"/>
  <c r="K29" i="2"/>
  <c r="I29" i="2"/>
  <c r="J27" i="2"/>
  <c r="K27" i="2"/>
  <c r="I27" i="2"/>
  <c r="J25" i="2"/>
  <c r="K25" i="2"/>
  <c r="K48" i="2" s="1"/>
  <c r="K47" i="2" s="1"/>
  <c r="I25" i="2"/>
  <c r="I13" i="2"/>
  <c r="J13" i="2"/>
  <c r="K13" i="2"/>
  <c r="I11" i="2"/>
  <c r="J11" i="2"/>
  <c r="K11" i="2"/>
  <c r="I9" i="2"/>
  <c r="J9" i="2"/>
  <c r="K9" i="2"/>
  <c r="X48" i="2"/>
  <c r="X49" i="2"/>
  <c r="X47" i="2"/>
  <c r="Q29" i="2"/>
  <c r="R29" i="2"/>
  <c r="S29" i="2"/>
  <c r="Q27" i="2"/>
  <c r="R27" i="2"/>
  <c r="S27" i="2"/>
  <c r="O25" i="2"/>
  <c r="O48" i="2" s="1"/>
  <c r="O47" i="2" s="1"/>
  <c r="P25" i="2"/>
  <c r="P48" i="2" s="1"/>
  <c r="P47" i="2" s="1"/>
  <c r="Q25" i="2"/>
  <c r="R25" i="2"/>
  <c r="S25" i="2"/>
  <c r="X30" i="2"/>
  <c r="W30" i="2"/>
  <c r="V30" i="2"/>
  <c r="U30" i="2"/>
  <c r="T30" i="2"/>
  <c r="X28" i="2"/>
  <c r="W28" i="2"/>
  <c r="V28" i="2"/>
  <c r="U28" i="2"/>
  <c r="T28" i="2"/>
  <c r="X26" i="2"/>
  <c r="W26" i="2"/>
  <c r="V26" i="2"/>
  <c r="U26" i="2"/>
  <c r="T26" i="2"/>
  <c r="X24" i="2"/>
  <c r="W24" i="2"/>
  <c r="V24" i="2"/>
  <c r="U24" i="2"/>
  <c r="T24" i="2"/>
  <c r="X22" i="2"/>
  <c r="W22" i="2"/>
  <c r="V22" i="2"/>
  <c r="U22" i="2"/>
  <c r="T22" i="2"/>
  <c r="S21" i="2"/>
  <c r="R21" i="2"/>
  <c r="Q21" i="2"/>
  <c r="S13" i="2"/>
  <c r="S11" i="2"/>
  <c r="S9" i="2"/>
  <c r="R13" i="2"/>
  <c r="R11" i="2"/>
  <c r="R9" i="2"/>
  <c r="Q13" i="2"/>
  <c r="Q11" i="2"/>
  <c r="Q9" i="2"/>
  <c r="P13" i="2"/>
  <c r="P11" i="2"/>
  <c r="O13" i="2"/>
  <c r="O11" i="2"/>
  <c r="N11" i="2"/>
  <c r="N13" i="2"/>
  <c r="X14" i="2"/>
  <c r="W14" i="2"/>
  <c r="V14" i="2"/>
  <c r="U14" i="2"/>
  <c r="T14" i="2"/>
  <c r="X12" i="2"/>
  <c r="V12" i="2"/>
  <c r="U12" i="2"/>
  <c r="X10" i="2"/>
  <c r="V10" i="2"/>
  <c r="U10" i="2"/>
  <c r="H29" i="2"/>
  <c r="M29" i="2"/>
  <c r="L29" i="2"/>
  <c r="L27" i="2"/>
  <c r="M27" i="2"/>
  <c r="H27" i="2"/>
  <c r="L9" i="2"/>
  <c r="M9" i="2"/>
  <c r="H9" i="2"/>
  <c r="L13" i="2"/>
  <c r="M13" i="2"/>
  <c r="H13" i="2"/>
  <c r="L11" i="2"/>
  <c r="M11" i="2"/>
  <c r="H11" i="2"/>
  <c r="L25" i="2"/>
  <c r="M25" i="2"/>
  <c r="H25" i="2"/>
  <c r="H48" i="2" s="1"/>
  <c r="H47" i="2" s="1"/>
  <c r="J48" i="2" l="1"/>
  <c r="J47" i="2" s="1"/>
  <c r="I48" i="2"/>
  <c r="I47" i="2" s="1"/>
  <c r="J18" i="2"/>
  <c r="I18" i="2"/>
  <c r="K18" i="2"/>
  <c r="Q35" i="2"/>
  <c r="X27" i="2"/>
  <c r="X29" i="2"/>
  <c r="V48" i="2"/>
  <c r="U48" i="2"/>
  <c r="Y14" i="2"/>
  <c r="O18" i="2"/>
  <c r="S18" i="2"/>
  <c r="U13" i="2"/>
  <c r="Q18" i="2"/>
  <c r="Q42" i="2" s="1"/>
  <c r="P18" i="2"/>
  <c r="R35" i="2"/>
  <c r="Y26" i="2"/>
  <c r="Y30" i="2"/>
  <c r="W21" i="2"/>
  <c r="O35" i="2"/>
  <c r="S35" i="2"/>
  <c r="V29" i="2"/>
  <c r="R18" i="2"/>
  <c r="V13" i="2"/>
  <c r="U29" i="2"/>
  <c r="Y28" i="2"/>
  <c r="H18" i="2"/>
  <c r="V21" i="2"/>
  <c r="T21" i="2"/>
  <c r="P35" i="2"/>
  <c r="U21" i="2"/>
  <c r="X21" i="2"/>
  <c r="N35" i="2"/>
  <c r="Y22" i="2"/>
  <c r="Y24" i="2"/>
  <c r="U27" i="2"/>
  <c r="U25" i="2"/>
  <c r="V27" i="2"/>
  <c r="X25" i="2"/>
  <c r="V25" i="2"/>
  <c r="X11" i="2"/>
  <c r="X13" i="2"/>
  <c r="W12" i="2"/>
  <c r="Y12" i="2" s="1"/>
  <c r="T12" i="2"/>
  <c r="V9" i="2"/>
  <c r="X9" i="2"/>
  <c r="U11" i="2"/>
  <c r="U9" i="2"/>
  <c r="V11" i="2"/>
  <c r="M18" i="2"/>
  <c r="L18" i="2"/>
  <c r="L21" i="2"/>
  <c r="M21" i="2"/>
  <c r="M48" i="2" s="1"/>
  <c r="M47" i="2" s="1"/>
  <c r="H35" i="2"/>
  <c r="R42" i="2" l="1"/>
  <c r="P49" i="2"/>
  <c r="P42" i="2"/>
  <c r="O49" i="2"/>
  <c r="O42" i="2"/>
  <c r="I49" i="2"/>
  <c r="I51" i="2" s="1"/>
  <c r="L42" i="2"/>
  <c r="J49" i="2"/>
  <c r="J51" i="2" s="1"/>
  <c r="L35" i="2"/>
  <c r="L48" i="2"/>
  <c r="L47" i="2" s="1"/>
  <c r="H42" i="2"/>
  <c r="S42" i="2"/>
  <c r="K49" i="2"/>
  <c r="K51" i="2" s="1"/>
  <c r="M49" i="2"/>
  <c r="M51" i="2" s="1"/>
  <c r="H49" i="2"/>
  <c r="H51" i="2" s="1"/>
  <c r="W48" i="2"/>
  <c r="Y48" i="2" s="1"/>
  <c r="T48" i="2"/>
  <c r="L49" i="2"/>
  <c r="T47" i="2"/>
  <c r="U18" i="2"/>
  <c r="Y21" i="2"/>
  <c r="X18" i="2"/>
  <c r="V18" i="2"/>
  <c r="U35" i="2"/>
  <c r="V35" i="2"/>
  <c r="X35" i="2"/>
  <c r="T10" i="2"/>
  <c r="W10" i="2"/>
  <c r="Y10" i="2" s="1"/>
  <c r="N18" i="2"/>
  <c r="M35" i="2"/>
  <c r="M42" i="2" s="1"/>
  <c r="AB19" i="1"/>
  <c r="AB20" i="1"/>
  <c r="AB22" i="1"/>
  <c r="AB23" i="1"/>
  <c r="AA19" i="1"/>
  <c r="AC19" i="1" s="1"/>
  <c r="AA20" i="1"/>
  <c r="AC20" i="1" s="1"/>
  <c r="AA22" i="1"/>
  <c r="AC22" i="1" s="1"/>
  <c r="AA23" i="1"/>
  <c r="Z19" i="1"/>
  <c r="Z20" i="1"/>
  <c r="Z22" i="1"/>
  <c r="Z23" i="1"/>
  <c r="Y19" i="1"/>
  <c r="Y20" i="1"/>
  <c r="Y22" i="1"/>
  <c r="Y23" i="1"/>
  <c r="X19" i="1"/>
  <c r="X20" i="1"/>
  <c r="X22" i="1"/>
  <c r="X23" i="1"/>
  <c r="AB18" i="1"/>
  <c r="AA18" i="1"/>
  <c r="Z18" i="1"/>
  <c r="Y18" i="1"/>
  <c r="X18" i="1"/>
  <c r="AB8" i="1"/>
  <c r="AB10" i="1"/>
  <c r="AB11" i="1"/>
  <c r="AB12" i="1"/>
  <c r="AB13" i="1"/>
  <c r="AB14" i="1"/>
  <c r="AB15" i="1"/>
  <c r="AA8" i="1"/>
  <c r="AA10" i="1"/>
  <c r="AA11" i="1"/>
  <c r="AA12" i="1"/>
  <c r="AA13" i="1"/>
  <c r="AA14" i="1"/>
  <c r="AA15" i="1"/>
  <c r="Z8" i="1"/>
  <c r="Z10" i="1"/>
  <c r="Z11" i="1"/>
  <c r="Z12" i="1"/>
  <c r="Z13" i="1"/>
  <c r="Z14" i="1"/>
  <c r="Z15" i="1"/>
  <c r="Y8" i="1"/>
  <c r="Y10" i="1"/>
  <c r="Y11" i="1"/>
  <c r="Y12" i="1"/>
  <c r="Y13" i="1"/>
  <c r="Y14" i="1"/>
  <c r="Y15" i="1"/>
  <c r="X8" i="1"/>
  <c r="X10" i="1"/>
  <c r="X11" i="1"/>
  <c r="X12" i="1"/>
  <c r="X13" i="1"/>
  <c r="X14" i="1"/>
  <c r="X15" i="1"/>
  <c r="I24" i="1"/>
  <c r="I38" i="1" s="1"/>
  <c r="L51" i="2" l="1"/>
  <c r="V49" i="2"/>
  <c r="P51" i="2"/>
  <c r="U49" i="2"/>
  <c r="O51" i="2"/>
  <c r="N49" i="2"/>
  <c r="W49" i="2" s="1"/>
  <c r="Y49" i="2" s="1"/>
  <c r="N42" i="2"/>
  <c r="AA16" i="1"/>
  <c r="I29" i="1"/>
  <c r="Z16" i="1"/>
  <c r="Y16" i="1"/>
  <c r="X16" i="1"/>
  <c r="AB16" i="1"/>
  <c r="AC8" i="1"/>
  <c r="AC10" i="1"/>
  <c r="AC12" i="1"/>
  <c r="V47" i="2"/>
  <c r="U47" i="2"/>
  <c r="W47" i="2"/>
  <c r="AC23" i="1"/>
  <c r="AC28" i="1" s="1"/>
  <c r="AC14" i="1"/>
  <c r="AB28" i="1"/>
  <c r="Z24" i="1"/>
  <c r="AC13" i="1"/>
  <c r="X28" i="1"/>
  <c r="Z28" i="1"/>
  <c r="Y28" i="1"/>
  <c r="Y24" i="1"/>
  <c r="AA28" i="1"/>
  <c r="AA24" i="1"/>
  <c r="AC18" i="1"/>
  <c r="AC24" i="1" s="1"/>
  <c r="AC15" i="1"/>
  <c r="AC11" i="1"/>
  <c r="AB24" i="1"/>
  <c r="X24" i="1"/>
  <c r="T49" i="2" l="1"/>
  <c r="N51" i="2"/>
  <c r="X29" i="1"/>
  <c r="AC16" i="1"/>
  <c r="AC29" i="1" s="1"/>
  <c r="AB29" i="1"/>
  <c r="Y29" i="1"/>
  <c r="Z29" i="1"/>
  <c r="AA29" i="1"/>
  <c r="Y47" i="2"/>
  <c r="W11" i="2" l="1"/>
  <c r="Y11" i="2" s="1"/>
  <c r="T11" i="2"/>
  <c r="W13" i="2"/>
  <c r="Y13" i="2" s="1"/>
  <c r="T13" i="2"/>
  <c r="T9" i="2" l="1"/>
  <c r="T18" i="2" s="1"/>
  <c r="W9" i="2"/>
  <c r="T29" i="2"/>
  <c r="Y9" i="2" l="1"/>
  <c r="Y18" i="2" s="1"/>
  <c r="W18" i="2"/>
  <c r="W29" i="2"/>
  <c r="Y29" i="2" s="1"/>
  <c r="T27" i="2" l="1"/>
  <c r="W27" i="2"/>
  <c r="Y27" i="2" s="1"/>
  <c r="W25" i="2" l="1"/>
  <c r="T25" i="2"/>
  <c r="T35" i="2" s="1"/>
  <c r="Y25" i="2" l="1"/>
  <c r="Y35" i="2" s="1"/>
  <c r="W35" i="2"/>
  <c r="K35" i="2" l="1"/>
  <c r="K42" i="2" s="1"/>
  <c r="J35" i="2"/>
  <c r="J42" i="2" s="1"/>
  <c r="I35" i="2"/>
  <c r="I42" i="2" s="1"/>
</calcChain>
</file>

<file path=xl/sharedStrings.xml><?xml version="1.0" encoding="utf-8"?>
<sst xmlns="http://schemas.openxmlformats.org/spreadsheetml/2006/main" count="874" uniqueCount="254">
  <si>
    <t>SEKTÖRÜN ADI</t>
  </si>
  <si>
    <t>PROJE NO</t>
  </si>
  <si>
    <t>PROJENİN ADI</t>
  </si>
  <si>
    <t>YERİ</t>
  </si>
  <si>
    <t>KARAKTERİSTİĞİ</t>
  </si>
  <si>
    <t>İŞİN</t>
  </si>
  <si>
    <t>BAŞLAMA TARİHİ</t>
  </si>
  <si>
    <t>BİTİŞ TARİHİ</t>
  </si>
  <si>
    <t>İSTANBUL</t>
  </si>
  <si>
    <t>EĞİTİM-YÜKSEKÖĞRETİM</t>
  </si>
  <si>
    <t>ÇEŞİTLİ ÜNİTELERİN ETÜT PROJESİ</t>
  </si>
  <si>
    <t>Etüt-Proje</t>
  </si>
  <si>
    <t>KAMPÜS ALTYAPISI PROJESİ</t>
  </si>
  <si>
    <t>Doğalgaz Dönüşümü , Elektrik hattı , Kampüs İçi Yol , Kanalizasyon hattı , Peyzaj , Su isale hattı , Telefon hattı</t>
  </si>
  <si>
    <t>BÜYÜK ONARIM PROJESİ</t>
  </si>
  <si>
    <t>Büyük Onarım</t>
  </si>
  <si>
    <t>EĞİTİM-KÜLTÜR</t>
  </si>
  <si>
    <t>TARİHİ SU SARNICININ RESTORASYONU</t>
  </si>
  <si>
    <t>Restorasyon</t>
  </si>
  <si>
    <t>DAVUTPAŞA KAMPÜSÜ MİSAFİRHANE BİNASI RESTORASYONU</t>
  </si>
  <si>
    <t>2020H03-152017</t>
  </si>
  <si>
    <t>2020H03-152020</t>
  </si>
  <si>
    <t>2019H04-86515</t>
  </si>
  <si>
    <t>2017H04-3594</t>
  </si>
  <si>
    <t xml:space="preserve">TARİHİ SANCAK KÖŞKÜ RESTORASYONU </t>
  </si>
  <si>
    <t>2021H04-157322</t>
  </si>
  <si>
    <t xml:space="preserve">2021H03-167996 </t>
  </si>
  <si>
    <t>2021H03-168811</t>
  </si>
  <si>
    <t>Kütüphane (18.000 m²)</t>
  </si>
  <si>
    <t>2021 YILI ÖDENEĞİ</t>
  </si>
  <si>
    <t>TOPLAM ÖDENEK</t>
  </si>
  <si>
    <t>2022 KURUM TEKLİFİ</t>
  </si>
  <si>
    <t>2023 KURUM TEKLİFİ</t>
  </si>
  <si>
    <t>2024 KURUM TEKLİFİ</t>
  </si>
  <si>
    <t>2022-2024 KURUM TEKLİFİ</t>
  </si>
  <si>
    <t>2022-2024 İLAVE MALİYET TOPLAMI</t>
  </si>
  <si>
    <t>YILSONU HARCAMA TAHMİNİ</t>
  </si>
  <si>
    <t>YILSONU KALAN ÖDENEK</t>
  </si>
  <si>
    <t>2022-2024 TAVAN TEKLİFİ</t>
  </si>
  <si>
    <t>2022 TAVAN TEKLİFİ</t>
  </si>
  <si>
    <t>2023 TAVAN TEKLİFİ</t>
  </si>
  <si>
    <t>2024 TAVAN TEKLİFİ</t>
  </si>
  <si>
    <t>2022-2024 KURUM  TEKLİFİ İ TOPLAMI</t>
  </si>
  <si>
    <t>PROJE  TUTARI</t>
  </si>
  <si>
    <t xml:space="preserve">2022-2024   EK ÖDENEK  TEKLİFİ </t>
  </si>
  <si>
    <t>2022 İLAVE EK ÖDENEK TEKLİFİ</t>
  </si>
  <si>
    <t>2023 İLAVE EK ÖDENEK TEKLİFİ</t>
  </si>
  <si>
    <t>2024 İLAVE EK ÖDENEK TEKLİFİ</t>
  </si>
  <si>
    <t>BİRİMLER</t>
  </si>
  <si>
    <t>YAPI İŞLERİ</t>
  </si>
  <si>
    <t>YENİ PROJE TEKLİFİ</t>
  </si>
  <si>
    <t>GENEL TOPLAM</t>
  </si>
  <si>
    <t>EĞİTİM-BEDEN EĞİTİMİ VE SPOR</t>
  </si>
  <si>
    <t>PROGRAM YILINA KADAR YAPILAN HARCAMA (KÜMÜLATİF HARCAMA)</t>
  </si>
  <si>
    <t>BÜTÇE ÖDENEĞİ</t>
  </si>
  <si>
    <t>HAZİRAN  HARCAMA</t>
  </si>
  <si>
    <t/>
  </si>
  <si>
    <t>2021</t>
  </si>
  <si>
    <t>2022</t>
  </si>
  <si>
    <t>2023</t>
  </si>
  <si>
    <t>Alt Faaliyet Adı</t>
  </si>
  <si>
    <t>Ekonomik</t>
  </si>
  <si>
    <t>Tertip</t>
  </si>
  <si>
    <t>Diğer Müteahhitlik Giderleri</t>
  </si>
  <si>
    <t>-&gt; YÜKSEKÖĞRETİM -&gt; ÖN LİSANS EĞİTİMİ, LİSANS EĞİTİMİ VE LİSANSÜSTÜ EĞİTİM -&gt; Yükseköğretim Kurumları Bilgi ve Kültürel Kaynaklar ile Sportif Altyapının Geliştirilmesi Hizmetleri</t>
  </si>
  <si>
    <t>YÜKSEKÖĞRETİM</t>
  </si>
  <si>
    <t>ÖN LİSANS EĞİTİMİ, LİSANS EĞİTİMİ VE LİSANSÜSTÜ EĞİTİM</t>
  </si>
  <si>
    <t>Yükseköğretim Kurumları Bilgi ve Kültürel Kaynaklar ile Sportif Altyapının Geliştirilmesi Hizmetleri</t>
  </si>
  <si>
    <t>Tarihi Sancak Köşkü Restorasyonu</t>
  </si>
  <si>
    <t>62.239.765.12304-0410.0008-02-06.07.70.90</t>
  </si>
  <si>
    <t>Davutpaşa Kampüsü Misafirhane Binası Restorasyonu</t>
  </si>
  <si>
    <t>62.239.765.12183-0410.0008-02-06.07.70.90</t>
  </si>
  <si>
    <t>Tarihi Su Sarnıcının Restorasyonu</t>
  </si>
  <si>
    <t>62.239.765.12184-0410.0008-02-06.07.70.90</t>
  </si>
  <si>
    <t>-&gt; YÜKSEKÖĞRETİM -&gt; ÖN LİSANS EĞİTİMİ, LİSANS EĞİTİMİ VE LİSANSÜSTÜ EĞİTİM -&gt; Yükseköğretim Kurumları Birinci Öğretim</t>
  </si>
  <si>
    <t>Yükseköğretim Kurumları Birinci Öğretim</t>
  </si>
  <si>
    <t>Eğitim ve Öğretim Tesisi Büyük Onarım Giderleri</t>
  </si>
  <si>
    <t>62.239.756.12188-0410.0008-02-06.07.70.14</t>
  </si>
  <si>
    <t>Diğer Gayrimenkul Büyük Onarım Giderleri</t>
  </si>
  <si>
    <t>62.239.756.12188-0410.0008-02-06.07.90.01</t>
  </si>
  <si>
    <t>Çeşitli Ünitelerin Etüt Projesi</t>
  </si>
  <si>
    <t>Proje Giderleri</t>
  </si>
  <si>
    <t>62.239.756.12185-0410.0008-02-06.05.10.01</t>
  </si>
  <si>
    <t>Hizmet Binası Yapım Giderleri</t>
  </si>
  <si>
    <t>Kampüs Altyapısı</t>
  </si>
  <si>
    <t>62.239.756.12187-0410.0008-02-06.05.70.90</t>
  </si>
  <si>
    <t>Merkez Kütüphanesi Binası</t>
  </si>
  <si>
    <t>62.239.756.13485-0410.0008-02-06.05.70.01</t>
  </si>
  <si>
    <t>06.05. GAYRİMENKUL SERMAYE ÜRETİM GİDERLERİ</t>
  </si>
  <si>
    <t>06.07 GAYRİMENKUL BÜYÜK ONARIM GİD.</t>
  </si>
  <si>
    <t>62.239.765.12304-0410.0008-02-06.07</t>
  </si>
  <si>
    <t>62.239.756.12188-0410.0008-02-06.07</t>
  </si>
  <si>
    <t>62.239.756.12185-0410.0008-02-06.05</t>
  </si>
  <si>
    <t>62.239.765.12184-0410.0008-02-06.07</t>
  </si>
  <si>
    <t>62.239.756.13486-0410.0008-02-06.05.</t>
  </si>
  <si>
    <t>62.239.756.13484-0410.0008-02-06.05</t>
  </si>
  <si>
    <t>YAPI İŞLERİ DAİRE BAŞKANLIĞI</t>
  </si>
  <si>
    <t>TOPLAM</t>
  </si>
  <si>
    <t>EĞİTİM- YÜKSEKÖĞRETİM.</t>
  </si>
  <si>
    <t>HAZİNE</t>
  </si>
  <si>
    <t>EĞİTİM -KÜLTÜR</t>
  </si>
  <si>
    <t>BÜTÇE KANUN TAHMİN</t>
  </si>
  <si>
    <t>HAZİRAN HARCAMA</t>
  </si>
  <si>
    <r>
      <t xml:space="preserve">2021 YATIRIM TEKLİFLERİ TABLOSU </t>
    </r>
    <r>
      <rPr>
        <b/>
        <sz val="14"/>
        <color indexed="10"/>
        <rFont val="Arial Tur"/>
        <charset val="162"/>
      </rPr>
      <t>(KURUM TEKLİFİ)</t>
    </r>
  </si>
  <si>
    <t>SEKTÖR</t>
  </si>
  <si>
    <t>EĞİTİM - YÜKSEKÖĞRETİM</t>
  </si>
  <si>
    <t>PROJE SAHİBİ KURULUŞ</t>
  </si>
  <si>
    <t>YILDIZ TEKNİK ÜNİVERSİTESİ</t>
  </si>
  <si>
    <t>NUMARASI</t>
  </si>
  <si>
    <t>Yeni Proje</t>
  </si>
  <si>
    <t>İstanbul</t>
  </si>
  <si>
    <t>BAŞLAMA / BİTİŞ TARİHİ</t>
  </si>
  <si>
    <t>Etüt-Proje ve Müşavirlik</t>
  </si>
  <si>
    <t>2020 PROJE TUTARI</t>
  </si>
  <si>
    <t>2018 YILI harcaması</t>
  </si>
  <si>
    <t>2019 Yılı Ödeneği</t>
  </si>
  <si>
    <t>2019 Yılı Harcaması</t>
  </si>
  <si>
    <t>2020 yılı ödeneği</t>
  </si>
  <si>
    <t>2020 Yılı Toplam Ödenek</t>
  </si>
  <si>
    <t xml:space="preserve">2020 Yılı harcaması </t>
  </si>
  <si>
    <t>PROJE TUTARI  KURUM</t>
  </si>
  <si>
    <t>PROJE TUTARI TAVAN</t>
  </si>
  <si>
    <t>YILLAR</t>
  </si>
  <si>
    <t>KURUM TEKLİFİ</t>
  </si>
  <si>
    <t>TAVAN TEKLİFİ</t>
  </si>
  <si>
    <t>İLAVE MALİYET</t>
  </si>
  <si>
    <t>TOPLAM  2021-2023</t>
  </si>
  <si>
    <t>YATIRIM TEKLİFLERİYLE YAPILMASI PLANLANAN</t>
  </si>
  <si>
    <t>06.5 GAYRİMENKUL SERMAYE ÜRETİM GİDERLERİ</t>
  </si>
  <si>
    <t>06.5.1 MÜŞAVİR FİRMA VE KİŞİLERE ÖDEMELER</t>
  </si>
  <si>
    <t xml:space="preserve">2021 YILI </t>
  </si>
  <si>
    <t xml:space="preserve">2022 YILI </t>
  </si>
  <si>
    <t>2023 YILI</t>
  </si>
  <si>
    <t>YAPIM İŞİ TEKLİFLERİNİN</t>
  </si>
  <si>
    <t>m2</t>
  </si>
  <si>
    <t>KURUM YATIRIM TEKLİFİ</t>
  </si>
  <si>
    <t>KURUM TEKLİFİ  TOPLAMI</t>
  </si>
  <si>
    <t>TAVAN TEKLİFİ TOPLAMI</t>
  </si>
  <si>
    <t>İLAVE MALİYET TOPLAMI</t>
  </si>
  <si>
    <t xml:space="preserve">EKONOMİK KODLARI </t>
  </si>
  <si>
    <t>AÇIKLAMASI</t>
  </si>
  <si>
    <t>Derslik ve Merkezi Birimler</t>
  </si>
  <si>
    <t>1997H031070</t>
  </si>
  <si>
    <t>1997-2023</t>
  </si>
  <si>
    <t>06.5.7 MÜTEAHHİTLİK GİDERLERİ</t>
  </si>
  <si>
    <t>06.5.7 MÜTEAHHİTLİK GİDERLERİ TOPLAMI</t>
  </si>
  <si>
    <t xml:space="preserve">2020 yılı içinİnsaat işlerinin  m2 fiyatı 3.000 </t>
  </si>
  <si>
    <t>PROJENİN;</t>
  </si>
  <si>
    <t>Doğalgaz Dönüşümü Elektrik Hattı Kampüs içi Yol,Kanalizasyon hattı,Peyzaj,Su isale hattı,Telefon hattı</t>
  </si>
  <si>
    <t>2019 YILI harcaması</t>
  </si>
  <si>
    <t>2020Yılı harcaması</t>
  </si>
  <si>
    <r>
      <t xml:space="preserve">Büyük Onarım </t>
    </r>
    <r>
      <rPr>
        <b/>
        <sz val="13"/>
        <color indexed="10"/>
        <rFont val="Arial Tur"/>
        <charset val="162"/>
      </rPr>
      <t>( 1 )</t>
    </r>
  </si>
  <si>
    <t>2020-2023</t>
  </si>
  <si>
    <t>9.000.000.-</t>
  </si>
  <si>
    <t xml:space="preserve">YAPI İşleri </t>
  </si>
  <si>
    <t>:4284699</t>
  </si>
  <si>
    <t>İdari Mali İşler</t>
  </si>
  <si>
    <t>sks</t>
  </si>
  <si>
    <t>06.7 GAYRİMENKUL BÜYÜK ONARIM GİDERLERİ</t>
  </si>
  <si>
    <t>06.7.7 MÜTEAHHİTLİK GİDERLERİ</t>
  </si>
  <si>
    <t>TOPLAM M2</t>
  </si>
  <si>
    <t>2017-2021</t>
  </si>
  <si>
    <t>Devam eden  proje  ödenek ve harcama durumu</t>
  </si>
  <si>
    <t>Bütçe ödeneği</t>
  </si>
  <si>
    <t>Bütçe Yılsonu Ödeneği</t>
  </si>
  <si>
    <t>yılsonu harcama</t>
  </si>
  <si>
    <t>yıllar</t>
  </si>
  <si>
    <t>2017 YILI harcaması</t>
  </si>
  <si>
    <t>06.7.7.04 Sosyal Tesisler</t>
  </si>
  <si>
    <t>ADI</t>
  </si>
  <si>
    <t>TARİHİ  SU SARNICI RESTORASYONU</t>
  </si>
  <si>
    <t>2019-2021</t>
  </si>
  <si>
    <t>Restorasyon- Bakım- Onarım</t>
  </si>
  <si>
    <t>2019 YILI ödeneği</t>
  </si>
  <si>
    <t>06.7.7.90 Diğerleri</t>
  </si>
  <si>
    <t>TARİHİ SANCAK KÖŞKÜ  RESTORASYONU</t>
  </si>
  <si>
    <t>2021 Yılı Fiyatlarıyla, .</t>
  </si>
  <si>
    <t>TARİHİ FİL AHIRLARI RESTORASYONU</t>
  </si>
  <si>
    <t>AÇIK VE KAPALI SPOR TESİSLERİ</t>
  </si>
  <si>
    <t>Bakım-Onarım</t>
  </si>
  <si>
    <t>2021-2023</t>
  </si>
  <si>
    <t>2020-2022</t>
  </si>
  <si>
    <t>2020 Yılı Kümülatif Harcama</t>
  </si>
  <si>
    <t xml:space="preserve">2023 YILI </t>
  </si>
  <si>
    <t>2024 YILI</t>
  </si>
  <si>
    <t>2021 SONUNA KADAR TAHMİNİ KÜMÜLATİF HARCAMA</t>
  </si>
  <si>
    <t>2021  SONUNA KADAR TAHMİNİ KÜMÜLATİF HARCAMA</t>
  </si>
  <si>
    <t>2021 Yılı Ödeneği</t>
  </si>
  <si>
    <t xml:space="preserve">2022 YILI TAHMİNİ </t>
  </si>
  <si>
    <t xml:space="preserve">2023 YILI TAHMİNİ </t>
  </si>
  <si>
    <t>2021 YILI ÖDENEK VE HARCAMA</t>
  </si>
  <si>
    <t>2021 KANUN</t>
  </si>
  <si>
    <t>EĞİTİM: BEDEN EĞİTİM VE SPOR</t>
  </si>
  <si>
    <t>M2</t>
  </si>
  <si>
    <t>2021 Yılsonu Harcama Tahmin</t>
  </si>
  <si>
    <t>2021 Yıl sonu Ödeneği</t>
  </si>
  <si>
    <t>2022-2022</t>
  </si>
  <si>
    <r>
      <t xml:space="preserve">2022 YATIRIM TEKLİFLERİ TABLOSU </t>
    </r>
    <r>
      <rPr>
        <b/>
        <sz val="14"/>
        <color indexed="10"/>
        <rFont val="Arial Tur"/>
        <charset val="162"/>
      </rPr>
      <t>(KURUM TEKLİFİ)</t>
    </r>
  </si>
  <si>
    <t xml:space="preserve">2022 Yılı Fiyatlarıyla </t>
  </si>
  <si>
    <t>23.06.2021</t>
  </si>
  <si>
    <t>PROJE TEKLİFİNDE YAPILACAK İŞLER,</t>
  </si>
  <si>
    <t>2021 Yılı Haziran Harcama</t>
  </si>
  <si>
    <t>2021 Haziran Harcama</t>
  </si>
  <si>
    <t>2022 Yılı Fiyatlarıyla,</t>
  </si>
  <si>
    <r>
      <rPr>
        <b/>
        <sz val="13"/>
        <color rgb="FFFF0000"/>
        <rFont val="Arial Tur"/>
        <charset val="162"/>
      </rPr>
      <t>DERSLİK VE MERKEZİ BİRİMLER  PROJESİ :</t>
    </r>
    <r>
      <rPr>
        <sz val="13"/>
        <color rgb="FFFF0000"/>
        <rFont val="Arial Tur"/>
        <charset val="162"/>
      </rPr>
      <t xml:space="preserve"> </t>
    </r>
    <r>
      <rPr>
        <sz val="13"/>
        <rFont val="Arial Tur"/>
        <charset val="162"/>
      </rPr>
      <t xml:space="preserve"> </t>
    </r>
    <r>
      <rPr>
        <b/>
        <sz val="13"/>
        <color rgb="FFFF0000"/>
        <rFont val="Arial Tur"/>
        <charset val="162"/>
      </rPr>
      <t xml:space="preserve"> Proje Tutarı ………………...- TL ve ……………..m2 </t>
    </r>
  </si>
  <si>
    <t>1-  Davutpaşa Kampüsü Rektörlük ve İdari Bina Yapımı  ………..m2- Proje Tutarı ………………..- TL</t>
  </si>
  <si>
    <t>2021 PROJE TUTARI</t>
  </si>
  <si>
    <t xml:space="preserve">2- Merkez Kütüphane Binası Yapım işi : 18.000 m2  Proje tutarı ………………...- TL </t>
  </si>
  <si>
    <t>2020 YILI harcaması</t>
  </si>
  <si>
    <t>TOPLAM  2022-2024</t>
  </si>
  <si>
    <t>2022 Yılı Fiyatlarıyla.</t>
  </si>
  <si>
    <t xml:space="preserve">2020Yılı harcaması </t>
  </si>
  <si>
    <t>2022 Yılı Fiyatlarıyla</t>
  </si>
  <si>
    <t>2022 YILI PROJE TUTARI</t>
  </si>
  <si>
    <t>2022 yılı ödeneği</t>
  </si>
  <si>
    <t>2022 Yılı Toplam Ödenek</t>
  </si>
  <si>
    <t>2022Yılı harcaması</t>
  </si>
  <si>
    <t>YENİ PROJE  TEKLİF</t>
  </si>
  <si>
    <r>
      <t xml:space="preserve">2022  YILI YATIRIM TEKLİFLERİ TABLOSU </t>
    </r>
    <r>
      <rPr>
        <b/>
        <sz val="16"/>
        <color indexed="10"/>
        <rFont val="Arial Tur"/>
        <charset val="162"/>
      </rPr>
      <t>(KURUM TEKLİFİ)</t>
    </r>
  </si>
  <si>
    <t xml:space="preserve">2022 Yılı Fiyatlarıyla, </t>
  </si>
  <si>
    <t>NOT: Çeşitli  Ünitelerin Etüt Proje Yıllık Proje olduğu için sadece 2022 Yılında Yapılacak İşler için Ödenek Talebinde bulunulacak</t>
  </si>
  <si>
    <t>2020-2024</t>
  </si>
  <si>
    <t>2020 Kümülatif Harcaması</t>
  </si>
  <si>
    <r>
      <t>2- Davutpaşa Kampüsü  Rektörlük ve  İdari Bina Yapımı    A49</t>
    </r>
    <r>
      <rPr>
        <b/>
        <sz val="13"/>
        <color rgb="FFFF0000"/>
        <rFont val="Arial"/>
        <family val="2"/>
        <charset val="162"/>
      </rPr>
      <t>YENİ PROJE TEKLİF</t>
    </r>
  </si>
  <si>
    <t>1-Merkez Kütüphane Binası Yapım İşi: 18.000 M² Proje Tutarı ……..  Başlama Bitiş……..</t>
  </si>
  <si>
    <t>62.239.756.12188-0410.0008-02-06.07.70.90</t>
  </si>
  <si>
    <t xml:space="preserve">NOT:  Tavan Yekliflerinde   Sektör iç dağılımlarında </t>
  </si>
  <si>
    <t xml:space="preserve">        değişiklik yapılabilir</t>
  </si>
  <si>
    <t>YILSONU HARCAMA TAHMİNİ (2)</t>
  </si>
  <si>
    <t xml:space="preserve">2021 BÜTÇE  KANUNU </t>
  </si>
  <si>
    <t xml:space="preserve">YILDIZ TEKNİK ÜNİVERSİTESİ 2022-2024  YATIRIM HAZIRLIK TEKLİFLERİ </t>
  </si>
  <si>
    <t>YAPI İŞLERİ VE TEKNİK DAİRE BAŞKANLIĞI</t>
  </si>
  <si>
    <r>
      <rPr>
        <b/>
        <sz val="11"/>
        <color rgb="FF0000CC"/>
        <rFont val="Times New Roman"/>
        <family val="1"/>
        <charset val="162"/>
      </rPr>
      <t xml:space="preserve"> </t>
    </r>
    <r>
      <rPr>
        <b/>
        <sz val="11"/>
        <color theme="1"/>
        <rFont val="Times New Roman"/>
        <family val="1"/>
        <charset val="162"/>
      </rPr>
      <t>(MERKEZ KÜTÜPHANESİ  BİNASI 18.000M2)</t>
    </r>
  </si>
  <si>
    <t>2022-2024 TAVAN TEKLİFİ (3)</t>
  </si>
  <si>
    <t>2022-2024 KURUM TEKLİFİ (4)</t>
  </si>
  <si>
    <t>2022-2024 TOPLAM</t>
  </si>
  <si>
    <t>YILSONU TOPLAM ÖDENEK  (1)</t>
  </si>
  <si>
    <t>2021 BÜTÇE  KANUNU İLE VERİLEN  TAVAN</t>
  </si>
  <si>
    <t>2022 YILI ÖDENEĞİ</t>
  </si>
  <si>
    <t xml:space="preserve">2024 YILI TAHMİNİ </t>
  </si>
  <si>
    <t xml:space="preserve">NOT: </t>
  </si>
  <si>
    <t xml:space="preserve">         (3)  2022 -2024 tavan  teklifi  Yazılacak</t>
  </si>
  <si>
    <t xml:space="preserve">        (4)  2022-2024 Kurum Teklifleri  yazılacak</t>
  </si>
  <si>
    <t>(1)Yılsonu Toplam Ödenek Güncellenecek</t>
  </si>
  <si>
    <t>(2)  Yılsonu Tahmini Harcama Doldurulacak</t>
  </si>
  <si>
    <t>YILSONU TOPLAM ÖDENEK TAHMİNİ (1)</t>
  </si>
  <si>
    <t xml:space="preserve">YILDIZ TEKNİK ÜNİVERSİTESİ 2022-2022 TAVAN VE  KURUM  EKONOMİK IV DÜZEY  BÜTÇE TEKLİFLERİ </t>
  </si>
  <si>
    <t>YAPI İŞLERİ VE TEKNİK  DAİRE BAŞKANLIĞI</t>
  </si>
  <si>
    <t>EĞİTİM: BEDEN EĞİTİMİ VE SPOR</t>
  </si>
  <si>
    <t>EĞİTİM KÜLTÜR TOPLAMI</t>
  </si>
  <si>
    <t>EĞİTİMYÜKSEKÖĞRET,M</t>
  </si>
  <si>
    <t>AÇIK VE KAPALI SPOR  TESİSLERİ</t>
  </si>
  <si>
    <t>YENİ PROJE</t>
  </si>
  <si>
    <t xml:space="preserve">Proje  Tutarı:  2020 Kumulatif Harcama + Yılsonu  Harcama  tahmini + 3 yıllık Kurum Teklifi Toplamı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</si>
</sst>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7"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23015F"/>
      <name val="Calibri"/>
      <family val="2"/>
      <charset val="162"/>
      <scheme val="minor"/>
    </font>
    <font>
      <b/>
      <sz val="12"/>
      <color rgb="FF0000CC"/>
      <name val="Calibri"/>
      <family val="2"/>
      <charset val="162"/>
      <scheme val="minor"/>
    </font>
    <font>
      <b/>
      <sz val="14"/>
      <color rgb="FF23015F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0000CC"/>
      <name val="Calibri"/>
      <family val="2"/>
      <charset val="162"/>
      <scheme val="minor"/>
    </font>
    <font>
      <b/>
      <sz val="14"/>
      <name val="Arial Tur"/>
      <charset val="162"/>
    </font>
    <font>
      <b/>
      <sz val="14"/>
      <color indexed="10"/>
      <name val="Arial Tur"/>
      <charset val="162"/>
    </font>
    <font>
      <b/>
      <sz val="12"/>
      <name val="Arial Tur"/>
      <charset val="162"/>
    </font>
    <font>
      <b/>
      <sz val="13"/>
      <name val="Arial Tur"/>
      <charset val="162"/>
    </font>
    <font>
      <b/>
      <sz val="13"/>
      <color indexed="10"/>
      <name val="Arial Tur"/>
      <charset val="162"/>
    </font>
    <font>
      <sz val="13"/>
      <name val="Arial Tur"/>
      <charset val="162"/>
    </font>
    <font>
      <b/>
      <sz val="14"/>
      <color rgb="FFFF0000"/>
      <name val="Arial Tur"/>
      <charset val="162"/>
    </font>
    <font>
      <b/>
      <sz val="13"/>
      <color rgb="FFFF0000"/>
      <name val="Arial Tur"/>
      <charset val="162"/>
    </font>
    <font>
      <sz val="14"/>
      <name val="Arial Tur"/>
      <charset val="162"/>
    </font>
    <font>
      <b/>
      <sz val="11"/>
      <name val="Arial Tur"/>
      <charset val="162"/>
    </font>
    <font>
      <sz val="11"/>
      <name val="Arial"/>
      <family val="2"/>
      <charset val="162"/>
    </font>
    <font>
      <b/>
      <sz val="11"/>
      <color indexed="12"/>
      <name val="Arial Tur"/>
      <charset val="162"/>
    </font>
    <font>
      <sz val="11"/>
      <color indexed="12"/>
      <name val="Arial"/>
      <family val="2"/>
      <charset val="162"/>
    </font>
    <font>
      <b/>
      <sz val="11"/>
      <color indexed="14"/>
      <name val="Arial Tur"/>
      <charset val="162"/>
    </font>
    <font>
      <sz val="11"/>
      <color indexed="14"/>
      <name val="Arial"/>
      <family val="2"/>
      <charset val="162"/>
    </font>
    <font>
      <b/>
      <sz val="14"/>
      <color indexed="14"/>
      <name val="Arial"/>
      <family val="2"/>
      <charset val="162"/>
    </font>
    <font>
      <b/>
      <sz val="12"/>
      <color rgb="FFFF0000"/>
      <name val="Arial Tur"/>
      <charset val="162"/>
    </font>
    <font>
      <b/>
      <sz val="16"/>
      <color rgb="FFFF0000"/>
      <name val="Arial Tur"/>
      <charset val="162"/>
    </font>
    <font>
      <b/>
      <sz val="13"/>
      <color indexed="10"/>
      <name val="Arial"/>
      <family val="2"/>
      <charset val="162"/>
    </font>
    <font>
      <b/>
      <sz val="11"/>
      <color rgb="FFFF0000"/>
      <name val="Arial Tur"/>
      <charset val="162"/>
    </font>
    <font>
      <b/>
      <sz val="12"/>
      <color indexed="12"/>
      <name val="Arial Tur"/>
      <charset val="162"/>
    </font>
    <font>
      <b/>
      <sz val="16"/>
      <color indexed="12"/>
      <name val="Arial Tur"/>
      <charset val="162"/>
    </font>
    <font>
      <b/>
      <sz val="10"/>
      <color indexed="12"/>
      <name val="Arial Tur"/>
      <charset val="162"/>
    </font>
    <font>
      <sz val="11"/>
      <name val="Arial Tur"/>
      <charset val="162"/>
    </font>
    <font>
      <sz val="12"/>
      <color theme="1"/>
      <name val="Calibri"/>
      <family val="2"/>
      <scheme val="minor"/>
    </font>
    <font>
      <sz val="13"/>
      <color rgb="FFFF0000"/>
      <name val="Arial Tur"/>
      <charset val="162"/>
    </font>
    <font>
      <b/>
      <sz val="14"/>
      <color rgb="FF0033CC"/>
      <name val="Arial"/>
      <family val="2"/>
      <charset val="162"/>
    </font>
    <font>
      <sz val="14"/>
      <name val="Arial"/>
      <family val="2"/>
      <charset val="162"/>
    </font>
    <font>
      <b/>
      <sz val="14"/>
      <name val="Arial"/>
      <family val="2"/>
      <charset val="162"/>
    </font>
    <font>
      <b/>
      <sz val="14"/>
      <color rgb="FF0099FF"/>
      <name val="Arial"/>
      <family val="2"/>
      <charset val="162"/>
    </font>
    <font>
      <sz val="13"/>
      <name val="Arial"/>
      <family val="2"/>
      <charset val="162"/>
    </font>
    <font>
      <sz val="12"/>
      <name val="Arial"/>
      <family val="2"/>
      <charset val="162"/>
    </font>
    <font>
      <sz val="12"/>
      <name val="Arial Tur"/>
      <charset val="162"/>
    </font>
    <font>
      <b/>
      <sz val="14"/>
      <color rgb="FF0033CC"/>
      <name val="Arial Tur"/>
      <charset val="162"/>
    </font>
    <font>
      <sz val="12"/>
      <color indexed="12"/>
      <name val="Arial"/>
      <family val="2"/>
      <charset val="162"/>
    </font>
    <font>
      <b/>
      <sz val="12"/>
      <color indexed="14"/>
      <name val="Arial Tur"/>
      <charset val="162"/>
    </font>
    <font>
      <sz val="12"/>
      <color indexed="14"/>
      <name val="Arial"/>
      <family val="2"/>
      <charset val="162"/>
    </font>
    <font>
      <b/>
      <sz val="12"/>
      <color indexed="10"/>
      <name val="Arial Tur"/>
      <charset val="162"/>
    </font>
    <font>
      <b/>
      <sz val="16"/>
      <color indexed="14"/>
      <name val="Arial"/>
      <family val="2"/>
      <charset val="162"/>
    </font>
    <font>
      <sz val="16"/>
      <name val="Arial Tur"/>
      <charset val="162"/>
    </font>
    <font>
      <b/>
      <sz val="13"/>
      <color indexed="14"/>
      <name val="Arial Tur"/>
      <charset val="162"/>
    </font>
    <font>
      <b/>
      <sz val="13"/>
      <color indexed="12"/>
      <name val="Arial Tur"/>
      <charset val="162"/>
    </font>
    <font>
      <b/>
      <sz val="10"/>
      <color indexed="10"/>
      <name val="Arial Tur"/>
      <charset val="162"/>
    </font>
    <font>
      <b/>
      <sz val="10"/>
      <name val="Arial Tur"/>
      <charset val="162"/>
    </font>
    <font>
      <sz val="9"/>
      <name val="Arial Tur"/>
      <charset val="162"/>
    </font>
    <font>
      <sz val="14"/>
      <color rgb="FFFF0000"/>
      <name val="Arial Tur"/>
      <charset val="162"/>
    </font>
    <font>
      <b/>
      <sz val="14"/>
      <color indexed="14"/>
      <name val="Arial Tur"/>
      <charset val="162"/>
    </font>
    <font>
      <b/>
      <sz val="14"/>
      <color indexed="12"/>
      <name val="Arial Tur"/>
      <charset val="162"/>
    </font>
    <font>
      <sz val="10"/>
      <name val="Arial"/>
      <family val="2"/>
      <charset val="162"/>
    </font>
    <font>
      <b/>
      <sz val="10"/>
      <color indexed="14"/>
      <name val="Arial Tur"/>
      <charset val="162"/>
    </font>
    <font>
      <b/>
      <sz val="14"/>
      <color rgb="FFFF0000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rgb="FF0000CC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3"/>
      <name val="Arial"/>
      <family val="2"/>
      <charset val="162"/>
    </font>
    <font>
      <sz val="13"/>
      <color theme="1"/>
      <name val="Times New Roman"/>
      <family val="1"/>
      <charset val="162"/>
    </font>
    <font>
      <b/>
      <sz val="13"/>
      <color rgb="FFFF0000"/>
      <name val="Arial"/>
      <family val="2"/>
      <charset val="162"/>
    </font>
    <font>
      <b/>
      <sz val="16"/>
      <name val="Arial Tur"/>
      <charset val="162"/>
    </font>
    <font>
      <b/>
      <sz val="16"/>
      <color indexed="10"/>
      <name val="Arial Tur"/>
      <charset val="162"/>
    </font>
    <font>
      <b/>
      <sz val="13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4"/>
      <color rgb="FFFF0000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BFD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D6F8"/>
        <bgColor indexed="64"/>
      </patternFill>
    </fill>
    <fill>
      <patternFill patternType="solid">
        <fgColor rgb="FFDBFBD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8D7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379">
    <xf numFmtId="0" fontId="0" fillId="0" borderId="0" xfId="0"/>
    <xf numFmtId="0" fontId="2" fillId="2" borderId="0" xfId="0" applyFont="1" applyFill="1"/>
    <xf numFmtId="0" fontId="4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left" vertical="center" wrapText="1"/>
    </xf>
    <xf numFmtId="0" fontId="7" fillId="11" borderId="12" xfId="0" applyFont="1" applyFill="1" applyBorder="1" applyAlignment="1">
      <alignment horizontal="center" vertical="center"/>
    </xf>
    <xf numFmtId="3" fontId="7" fillId="11" borderId="12" xfId="0" applyNumberFormat="1" applyFont="1" applyFill="1" applyBorder="1" applyAlignment="1">
      <alignment horizontal="center" vertical="center"/>
    </xf>
    <xf numFmtId="4" fontId="7" fillId="11" borderId="12" xfId="0" applyNumberFormat="1" applyFont="1" applyFill="1" applyBorder="1" applyAlignment="1">
      <alignment horizontal="center" vertical="center" wrapText="1"/>
    </xf>
    <xf numFmtId="3" fontId="7" fillId="11" borderId="18" xfId="0" applyNumberFormat="1" applyFont="1" applyFill="1" applyBorder="1" applyAlignment="1">
      <alignment horizontal="center" vertical="center"/>
    </xf>
    <xf numFmtId="3" fontId="7" fillId="11" borderId="11" xfId="0" applyNumberFormat="1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8" borderId="12" xfId="0" applyFill="1" applyBorder="1"/>
    <xf numFmtId="0" fontId="4" fillId="0" borderId="12" xfId="0" applyFont="1" applyBorder="1"/>
    <xf numFmtId="0" fontId="4" fillId="2" borderId="12" xfId="0" applyFont="1" applyFill="1" applyBorder="1"/>
    <xf numFmtId="0" fontId="9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4" fontId="9" fillId="0" borderId="12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4" fontId="10" fillId="0" borderId="12" xfId="0" applyNumberFormat="1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10" borderId="12" xfId="0" applyFont="1" applyFill="1" applyBorder="1" applyAlignment="1">
      <alignment wrapText="1"/>
    </xf>
    <xf numFmtId="0" fontId="12" fillId="10" borderId="12" xfId="0" applyFont="1" applyFill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14" fillId="2" borderId="12" xfId="0" applyFont="1" applyFill="1" applyBorder="1" applyAlignment="1">
      <alignment wrapText="1"/>
    </xf>
    <xf numFmtId="0" fontId="14" fillId="0" borderId="0" xfId="0" applyFont="1" applyBorder="1" applyAlignment="1">
      <alignment vertical="center" wrapText="1"/>
    </xf>
    <xf numFmtId="0" fontId="14" fillId="2" borderId="25" xfId="0" applyFont="1" applyFill="1" applyBorder="1" applyAlignment="1">
      <alignment wrapText="1"/>
    </xf>
    <xf numFmtId="4" fontId="14" fillId="2" borderId="25" xfId="0" applyNumberFormat="1" applyFont="1" applyFill="1" applyBorder="1" applyAlignment="1">
      <alignment wrapText="1"/>
    </xf>
    <xf numFmtId="4" fontId="10" fillId="0" borderId="10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4" fontId="10" fillId="0" borderId="32" xfId="0" applyNumberFormat="1" applyFont="1" applyBorder="1" applyAlignment="1">
      <alignment wrapText="1"/>
    </xf>
    <xf numFmtId="4" fontId="10" fillId="0" borderId="33" xfId="0" applyNumberFormat="1" applyFont="1" applyBorder="1" applyAlignment="1">
      <alignment wrapText="1"/>
    </xf>
    <xf numFmtId="0" fontId="9" fillId="0" borderId="35" xfId="0" applyFont="1" applyBorder="1" applyAlignment="1">
      <alignment wrapText="1"/>
    </xf>
    <xf numFmtId="4" fontId="9" fillId="0" borderId="35" xfId="0" applyNumberFormat="1" applyFont="1" applyBorder="1" applyAlignment="1">
      <alignment wrapText="1"/>
    </xf>
    <xf numFmtId="4" fontId="9" fillId="0" borderId="36" xfId="0" applyNumberFormat="1" applyFont="1" applyBorder="1" applyAlignment="1">
      <alignment wrapText="1"/>
    </xf>
    <xf numFmtId="4" fontId="9" fillId="0" borderId="13" xfId="0" applyNumberFormat="1" applyFont="1" applyBorder="1" applyAlignment="1">
      <alignment wrapText="1"/>
    </xf>
    <xf numFmtId="0" fontId="12" fillId="2" borderId="25" xfId="0" applyFont="1" applyFill="1" applyBorder="1" applyAlignment="1">
      <alignment wrapText="1"/>
    </xf>
    <xf numFmtId="4" fontId="12" fillId="2" borderId="25" xfId="0" applyNumberFormat="1" applyFont="1" applyFill="1" applyBorder="1" applyAlignment="1">
      <alignment wrapText="1"/>
    </xf>
    <xf numFmtId="4" fontId="9" fillId="0" borderId="25" xfId="0" applyNumberFormat="1" applyFont="1" applyBorder="1" applyAlignment="1">
      <alignment wrapText="1"/>
    </xf>
    <xf numFmtId="0" fontId="14" fillId="13" borderId="0" xfId="0" applyFont="1" applyFill="1" applyBorder="1" applyAlignment="1">
      <alignment wrapText="1"/>
    </xf>
    <xf numFmtId="4" fontId="14" fillId="13" borderId="0" xfId="0" applyNumberFormat="1" applyFont="1" applyFill="1" applyBorder="1" applyAlignment="1">
      <alignment wrapText="1"/>
    </xf>
    <xf numFmtId="4" fontId="14" fillId="13" borderId="12" xfId="0" applyNumberFormat="1" applyFont="1" applyFill="1" applyBorder="1" applyAlignment="1">
      <alignment wrapText="1"/>
    </xf>
    <xf numFmtId="0" fontId="14" fillId="13" borderId="12" xfId="0" applyFont="1" applyFill="1" applyBorder="1" applyAlignment="1">
      <alignment wrapText="1"/>
    </xf>
    <xf numFmtId="0" fontId="14" fillId="14" borderId="9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5" fillId="7" borderId="12" xfId="0" applyFont="1" applyFill="1" applyBorder="1"/>
    <xf numFmtId="0" fontId="12" fillId="2" borderId="25" xfId="0" applyFont="1" applyFill="1" applyBorder="1" applyAlignment="1">
      <alignment horizontal="left" wrapText="1"/>
    </xf>
    <xf numFmtId="4" fontId="14" fillId="2" borderId="0" xfId="0" applyNumberFormat="1" applyFont="1" applyFill="1" applyBorder="1" applyAlignment="1">
      <alignment wrapText="1"/>
    </xf>
    <xf numFmtId="0" fontId="12" fillId="15" borderId="12" xfId="0" applyFont="1" applyFill="1" applyBorder="1" applyAlignment="1">
      <alignment horizontal="center" wrapText="1"/>
    </xf>
    <xf numFmtId="0" fontId="12" fillId="15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wrapText="1"/>
    </xf>
    <xf numFmtId="0" fontId="12" fillId="9" borderId="19" xfId="0" applyFont="1" applyFill="1" applyBorder="1" applyAlignment="1">
      <alignment horizontal="center" wrapText="1"/>
    </xf>
    <xf numFmtId="0" fontId="13" fillId="9" borderId="12" xfId="0" applyFont="1" applyFill="1" applyBorder="1" applyAlignment="1">
      <alignment wrapText="1"/>
    </xf>
    <xf numFmtId="4" fontId="10" fillId="0" borderId="32" xfId="0" applyNumberFormat="1" applyFont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14" fillId="9" borderId="0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2" fillId="15" borderId="19" xfId="0" applyFont="1" applyFill="1" applyBorder="1" applyAlignment="1">
      <alignment horizontal="center" vertical="center"/>
    </xf>
    <xf numFmtId="4" fontId="14" fillId="14" borderId="8" xfId="0" applyNumberFormat="1" applyFont="1" applyFill="1" applyBorder="1" applyAlignment="1">
      <alignment wrapText="1"/>
    </xf>
    <xf numFmtId="4" fontId="14" fillId="14" borderId="17" xfId="0" applyNumberFormat="1" applyFont="1" applyFill="1" applyBorder="1" applyAlignment="1">
      <alignment wrapText="1"/>
    </xf>
    <xf numFmtId="4" fontId="14" fillId="14" borderId="10" xfId="0" applyNumberFormat="1" applyFont="1" applyFill="1" applyBorder="1" applyAlignment="1">
      <alignment wrapText="1"/>
    </xf>
    <xf numFmtId="3" fontId="14" fillId="2" borderId="25" xfId="0" applyNumberFormat="1" applyFont="1" applyFill="1" applyBorder="1" applyAlignment="1">
      <alignment wrapText="1"/>
    </xf>
    <xf numFmtId="3" fontId="17" fillId="16" borderId="12" xfId="0" applyNumberFormat="1" applyFont="1" applyFill="1" applyBorder="1" applyAlignment="1">
      <alignment wrapText="1"/>
    </xf>
    <xf numFmtId="0" fontId="5" fillId="0" borderId="0" xfId="0" applyFont="1"/>
    <xf numFmtId="3" fontId="5" fillId="0" borderId="0" xfId="0" applyNumberFormat="1" applyFont="1"/>
    <xf numFmtId="49" fontId="5" fillId="0" borderId="0" xfId="0" applyNumberFormat="1" applyFont="1"/>
    <xf numFmtId="0" fontId="18" fillId="0" borderId="0" xfId="0" applyFont="1"/>
    <xf numFmtId="0" fontId="5" fillId="0" borderId="16" xfId="0" applyFont="1" applyBorder="1"/>
    <xf numFmtId="0" fontId="5" fillId="0" borderId="21" xfId="0" applyFont="1" applyBorder="1"/>
    <xf numFmtId="3" fontId="5" fillId="0" borderId="40" xfId="0" applyNumberFormat="1" applyFont="1" applyBorder="1"/>
    <xf numFmtId="0" fontId="5" fillId="0" borderId="0" xfId="0" applyFont="1" applyBorder="1"/>
    <xf numFmtId="0" fontId="21" fillId="0" borderId="13" xfId="0" applyFont="1" applyBorder="1" applyAlignment="1">
      <alignment horizontal="left" vertical="center"/>
    </xf>
    <xf numFmtId="0" fontId="21" fillId="0" borderId="43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6" borderId="19" xfId="0" applyFont="1" applyFill="1" applyBorder="1" applyAlignment="1">
      <alignment vertical="center"/>
    </xf>
    <xf numFmtId="3" fontId="23" fillId="6" borderId="9" xfId="0" applyNumberFormat="1" applyFont="1" applyFill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3" fontId="23" fillId="0" borderId="45" xfId="0" applyNumberFormat="1" applyFont="1" applyBorder="1" applyAlignment="1">
      <alignment horizontal="left" vertical="center" wrapText="1"/>
    </xf>
    <xf numFmtId="3" fontId="23" fillId="0" borderId="46" xfId="0" applyNumberFormat="1" applyFont="1" applyBorder="1" applyAlignment="1">
      <alignment horizontal="left" vertical="center" wrapText="1"/>
    </xf>
    <xf numFmtId="3" fontId="23" fillId="0" borderId="14" xfId="0" applyNumberFormat="1" applyFont="1" applyBorder="1" applyAlignment="1">
      <alignment horizontal="left" vertical="center" wrapText="1"/>
    </xf>
    <xf numFmtId="0" fontId="21" fillId="0" borderId="30" xfId="0" applyFont="1" applyBorder="1" applyAlignment="1">
      <alignment vertical="center"/>
    </xf>
    <xf numFmtId="3" fontId="23" fillId="0" borderId="46" xfId="0" applyNumberFormat="1" applyFont="1" applyBorder="1" applyAlignment="1">
      <alignment vertical="center" wrapText="1"/>
    </xf>
    <xf numFmtId="0" fontId="21" fillId="0" borderId="48" xfId="0" applyFont="1" applyBorder="1" applyAlignment="1">
      <alignment vertical="center"/>
    </xf>
    <xf numFmtId="0" fontId="24" fillId="17" borderId="6" xfId="0" applyFont="1" applyFill="1" applyBorder="1" applyAlignment="1">
      <alignment vertical="center" wrapText="1"/>
    </xf>
    <xf numFmtId="3" fontId="24" fillId="17" borderId="46" xfId="0" applyNumberFormat="1" applyFont="1" applyFill="1" applyBorder="1" applyAlignment="1">
      <alignment horizontal="left" vertical="center" wrapText="1"/>
    </xf>
    <xf numFmtId="0" fontId="21" fillId="0" borderId="50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3" fontId="21" fillId="0" borderId="51" xfId="0" applyNumberFormat="1" applyFont="1" applyBorder="1" applyAlignment="1">
      <alignment vertical="center" wrapText="1"/>
    </xf>
    <xf numFmtId="3" fontId="21" fillId="2" borderId="23" xfId="0" applyNumberFormat="1" applyFont="1" applyFill="1" applyBorder="1" applyAlignment="1">
      <alignment vertical="center" wrapText="1"/>
    </xf>
    <xf numFmtId="0" fontId="21" fillId="2" borderId="54" xfId="0" applyFont="1" applyFill="1" applyBorder="1" applyAlignment="1">
      <alignment vertical="center"/>
    </xf>
    <xf numFmtId="3" fontId="23" fillId="0" borderId="55" xfId="0" applyNumberFormat="1" applyFont="1" applyBorder="1" applyAlignment="1">
      <alignment horizontal="left" vertical="center" wrapText="1"/>
    </xf>
    <xf numFmtId="0" fontId="21" fillId="2" borderId="46" xfId="0" applyFont="1" applyFill="1" applyBorder="1" applyAlignment="1">
      <alignment vertical="center"/>
    </xf>
    <xf numFmtId="3" fontId="23" fillId="2" borderId="15" xfId="0" applyNumberFormat="1" applyFont="1" applyFill="1" applyBorder="1" applyAlignment="1">
      <alignment horizontal="left" vertical="center" wrapText="1"/>
    </xf>
    <xf numFmtId="0" fontId="21" fillId="0" borderId="42" xfId="0" applyFont="1" applyBorder="1" applyAlignment="1">
      <alignment vertical="center"/>
    </xf>
    <xf numFmtId="0" fontId="21" fillId="2" borderId="56" xfId="0" applyFont="1" applyFill="1" applyBorder="1" applyAlignment="1">
      <alignment vertical="center"/>
    </xf>
    <xf numFmtId="3" fontId="23" fillId="2" borderId="57" xfId="0" applyNumberFormat="1" applyFont="1" applyFill="1" applyBorder="1" applyAlignment="1">
      <alignment horizontal="left" vertical="center" wrapText="1"/>
    </xf>
    <xf numFmtId="0" fontId="21" fillId="0" borderId="50" xfId="0" applyFont="1" applyBorder="1" applyAlignment="1">
      <alignment vertical="center"/>
    </xf>
    <xf numFmtId="0" fontId="25" fillId="7" borderId="3" xfId="0" applyFont="1" applyFill="1" applyBorder="1" applyAlignment="1">
      <alignment vertical="center"/>
    </xf>
    <xf numFmtId="3" fontId="25" fillId="7" borderId="9" xfId="0" applyNumberFormat="1" applyFont="1" applyFill="1" applyBorder="1" applyAlignment="1">
      <alignment horizontal="left" vertical="center" wrapText="1"/>
    </xf>
    <xf numFmtId="0" fontId="18" fillId="0" borderId="17" xfId="0" applyFont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3" fontId="26" fillId="2" borderId="3" xfId="0" applyNumberFormat="1" applyFont="1" applyFill="1" applyBorder="1" applyAlignment="1">
      <alignment horizontal="left" vertical="center" wrapText="1"/>
    </xf>
    <xf numFmtId="3" fontId="26" fillId="0" borderId="3" xfId="0" applyNumberFormat="1" applyFont="1" applyBorder="1" applyAlignment="1">
      <alignment horizontal="left" vertical="center" wrapText="1"/>
    </xf>
    <xf numFmtId="3" fontId="26" fillId="0" borderId="3" xfId="0" applyNumberFormat="1" applyFont="1" applyBorder="1" applyAlignment="1">
      <alignment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2" fillId="0" borderId="64" xfId="0" applyFont="1" applyBorder="1" applyAlignment="1">
      <alignment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3" fillId="2" borderId="40" xfId="0" applyFont="1" applyFill="1" applyBorder="1" applyAlignment="1">
      <alignment horizontal="center" vertical="center" wrapText="1"/>
    </xf>
    <xf numFmtId="3" fontId="34" fillId="12" borderId="65" xfId="0" applyNumberFormat="1" applyFont="1" applyFill="1" applyBorder="1" applyAlignment="1">
      <alignment vertical="center" wrapText="1"/>
    </xf>
    <xf numFmtId="3" fontId="34" fillId="12" borderId="9" xfId="0" applyNumberFormat="1" applyFont="1" applyFill="1" applyBorder="1" applyAlignment="1">
      <alignment vertical="center" wrapText="1"/>
    </xf>
    <xf numFmtId="3" fontId="34" fillId="12" borderId="66" xfId="0" applyNumberFormat="1" applyFont="1" applyFill="1" applyBorder="1" applyAlignment="1">
      <alignment vertical="center" wrapText="1"/>
    </xf>
    <xf numFmtId="3" fontId="34" fillId="12" borderId="33" xfId="0" applyNumberFormat="1" applyFont="1" applyFill="1" applyBorder="1" applyAlignment="1">
      <alignment vertical="center" wrapText="1"/>
    </xf>
    <xf numFmtId="3" fontId="20" fillId="9" borderId="32" xfId="0" applyNumberFormat="1" applyFont="1" applyFill="1" applyBorder="1" applyAlignment="1">
      <alignment horizontal="center" vertical="center" wrapText="1"/>
    </xf>
    <xf numFmtId="3" fontId="20" fillId="9" borderId="32" xfId="0" applyNumberFormat="1" applyFont="1" applyFill="1" applyBorder="1" applyAlignment="1">
      <alignment vertical="center" wrapText="1"/>
    </xf>
    <xf numFmtId="3" fontId="20" fillId="9" borderId="33" xfId="0" applyNumberFormat="1" applyFont="1" applyFill="1" applyBorder="1" applyAlignment="1">
      <alignment vertical="center" wrapText="1"/>
    </xf>
    <xf numFmtId="3" fontId="34" fillId="12" borderId="67" xfId="0" applyNumberFormat="1" applyFont="1" applyFill="1" applyBorder="1" applyAlignment="1">
      <alignment vertical="center" wrapText="1"/>
    </xf>
    <xf numFmtId="3" fontId="20" fillId="3" borderId="37" xfId="0" applyNumberFormat="1" applyFont="1" applyFill="1" applyBorder="1" applyAlignment="1">
      <alignment vertical="center" wrapText="1"/>
    </xf>
    <xf numFmtId="3" fontId="20" fillId="3" borderId="32" xfId="0" applyNumberFormat="1" applyFont="1" applyFill="1" applyBorder="1" applyAlignment="1">
      <alignment vertical="center" wrapText="1"/>
    </xf>
    <xf numFmtId="3" fontId="20" fillId="3" borderId="67" xfId="0" applyNumberFormat="1" applyFont="1" applyFill="1" applyBorder="1" applyAlignment="1">
      <alignment vertical="center" wrapText="1"/>
    </xf>
    <xf numFmtId="3" fontId="20" fillId="2" borderId="12" xfId="0" applyNumberFormat="1" applyFont="1" applyFill="1" applyBorder="1" applyAlignment="1">
      <alignment vertical="center" wrapText="1"/>
    </xf>
    <xf numFmtId="3" fontId="20" fillId="7" borderId="7" xfId="0" applyNumberFormat="1" applyFont="1" applyFill="1" applyBorder="1" applyAlignment="1">
      <alignment vertical="center" wrapText="1"/>
    </xf>
    <xf numFmtId="3" fontId="27" fillId="7" borderId="9" xfId="0" applyNumberFormat="1" applyFont="1" applyFill="1" applyBorder="1" applyAlignment="1">
      <alignment vertical="center" wrapText="1"/>
    </xf>
    <xf numFmtId="3" fontId="27" fillId="7" borderId="7" xfId="0" applyNumberFormat="1" applyFont="1" applyFill="1" applyBorder="1" applyAlignment="1">
      <alignment vertical="center" wrapText="1"/>
    </xf>
    <xf numFmtId="3" fontId="24" fillId="19" borderId="29" xfId="0" applyNumberFormat="1" applyFont="1" applyFill="1" applyBorder="1" applyAlignment="1">
      <alignment horizontal="center" vertical="center" wrapText="1"/>
    </xf>
    <xf numFmtId="3" fontId="26" fillId="0" borderId="43" xfId="0" applyNumberFormat="1" applyFont="1" applyBorder="1" applyAlignment="1">
      <alignment vertical="center"/>
    </xf>
    <xf numFmtId="3" fontId="35" fillId="0" borderId="13" xfId="0" applyNumberFormat="1" applyFont="1" applyBorder="1" applyAlignment="1">
      <alignment horizontal="center" vertical="center" wrapText="1"/>
    </xf>
    <xf numFmtId="3" fontId="35" fillId="0" borderId="15" xfId="0" applyNumberFormat="1" applyFont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6" fillId="0" borderId="27" xfId="0" applyNumberFormat="1" applyFont="1" applyBorder="1" applyAlignment="1">
      <alignment vertical="center"/>
    </xf>
    <xf numFmtId="3" fontId="35" fillId="0" borderId="14" xfId="0" applyNumberFormat="1" applyFont="1" applyBorder="1" applyAlignment="1">
      <alignment horizontal="center" vertical="center" wrapText="1"/>
    </xf>
    <xf numFmtId="3" fontId="39" fillId="20" borderId="51" xfId="0" applyNumberFormat="1" applyFont="1" applyFill="1" applyBorder="1" applyAlignment="1">
      <alignment vertical="center"/>
    </xf>
    <xf numFmtId="3" fontId="39" fillId="20" borderId="70" xfId="0" applyNumberFormat="1" applyFont="1" applyFill="1" applyBorder="1" applyAlignment="1">
      <alignment vertical="center"/>
    </xf>
    <xf numFmtId="3" fontId="39" fillId="19" borderId="9" xfId="0" applyNumberFormat="1" applyFont="1" applyFill="1" applyBorder="1" applyAlignment="1">
      <alignment vertical="center"/>
    </xf>
    <xf numFmtId="3" fontId="39" fillId="20" borderId="9" xfId="0" applyNumberFormat="1" applyFont="1" applyFill="1" applyBorder="1" applyAlignment="1">
      <alignment vertical="center"/>
    </xf>
    <xf numFmtId="0" fontId="40" fillId="0" borderId="0" xfId="0" applyFont="1"/>
    <xf numFmtId="3" fontId="20" fillId="0" borderId="0" xfId="0" applyNumberFormat="1" applyFont="1"/>
    <xf numFmtId="3" fontId="20" fillId="21" borderId="0" xfId="0" applyNumberFormat="1" applyFont="1" applyFill="1"/>
    <xf numFmtId="0" fontId="41" fillId="0" borderId="0" xfId="0" applyFont="1"/>
    <xf numFmtId="3" fontId="41" fillId="0" borderId="0" xfId="0" applyNumberFormat="1" applyFont="1"/>
    <xf numFmtId="0" fontId="21" fillId="0" borderId="43" xfId="0" applyFont="1" applyBorder="1" applyAlignment="1">
      <alignment horizontal="center" vertical="center"/>
    </xf>
    <xf numFmtId="0" fontId="21" fillId="6" borderId="13" xfId="0" applyFont="1" applyFill="1" applyBorder="1" applyAlignment="1">
      <alignment vertical="center"/>
    </xf>
    <xf numFmtId="3" fontId="26" fillId="0" borderId="14" xfId="0" applyNumberFormat="1" applyFont="1" applyBorder="1" applyAlignment="1">
      <alignment vertical="center" wrapText="1"/>
    </xf>
    <xf numFmtId="3" fontId="26" fillId="0" borderId="44" xfId="0" applyNumberFormat="1" applyFont="1" applyBorder="1" applyAlignment="1">
      <alignment vertical="center" wrapText="1"/>
    </xf>
    <xf numFmtId="0" fontId="45" fillId="0" borderId="44" xfId="0" applyFont="1" applyBorder="1" applyAlignment="1"/>
    <xf numFmtId="0" fontId="47" fillId="0" borderId="14" xfId="0" applyFont="1" applyBorder="1" applyAlignment="1">
      <alignment horizontal="left" wrapText="1"/>
    </xf>
    <xf numFmtId="0" fontId="21" fillId="0" borderId="38" xfId="0" applyFont="1" applyBorder="1" applyAlignment="1">
      <alignment vertical="center"/>
    </xf>
    <xf numFmtId="0" fontId="21" fillId="0" borderId="36" xfId="0" applyFont="1" applyBorder="1" applyAlignment="1">
      <alignment horizontal="center" vertical="center"/>
    </xf>
    <xf numFmtId="0" fontId="47" fillId="0" borderId="1" xfId="0" applyFont="1" applyBorder="1" applyAlignment="1">
      <alignment horizontal="left" wrapText="1"/>
    </xf>
    <xf numFmtId="0" fontId="48" fillId="0" borderId="14" xfId="0" applyFont="1" applyBorder="1"/>
    <xf numFmtId="0" fontId="49" fillId="0" borderId="44" xfId="0" applyFont="1" applyBorder="1"/>
    <xf numFmtId="3" fontId="23" fillId="2" borderId="54" xfId="0" applyNumberFormat="1" applyFont="1" applyFill="1" applyBorder="1" applyAlignment="1">
      <alignment horizontal="left" vertical="center" wrapText="1"/>
    </xf>
    <xf numFmtId="3" fontId="34" fillId="17" borderId="46" xfId="0" applyNumberFormat="1" applyFont="1" applyFill="1" applyBorder="1" applyAlignment="1">
      <alignment horizontal="left" vertical="center" wrapText="1"/>
    </xf>
    <xf numFmtId="0" fontId="48" fillId="2" borderId="23" xfId="0" applyFont="1" applyFill="1" applyBorder="1"/>
    <xf numFmtId="0" fontId="49" fillId="0" borderId="49" xfId="0" applyFont="1" applyBorder="1"/>
    <xf numFmtId="0" fontId="48" fillId="0" borderId="1" xfId="0" applyFont="1" applyBorder="1"/>
    <xf numFmtId="3" fontId="24" fillId="0" borderId="0" xfId="0" applyNumberFormat="1" applyFont="1" applyBorder="1" applyAlignment="1">
      <alignment vertical="center" wrapText="1"/>
    </xf>
    <xf numFmtId="3" fontId="25" fillId="0" borderId="0" xfId="0" applyNumberFormat="1" applyFont="1" applyBorder="1" applyAlignment="1">
      <alignment vertical="center" wrapText="1"/>
    </xf>
    <xf numFmtId="3" fontId="25" fillId="0" borderId="14" xfId="0" applyNumberFormat="1" applyFont="1" applyBorder="1" applyAlignment="1">
      <alignment vertical="center" wrapText="1"/>
    </xf>
    <xf numFmtId="3" fontId="37" fillId="0" borderId="44" xfId="0" applyNumberFormat="1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3" fontId="23" fillId="0" borderId="23" xfId="0" applyNumberFormat="1" applyFont="1" applyBorder="1" applyAlignment="1">
      <alignment vertical="center" wrapText="1"/>
    </xf>
    <xf numFmtId="3" fontId="41" fillId="0" borderId="23" xfId="0" applyNumberFormat="1" applyFont="1" applyBorder="1" applyAlignment="1">
      <alignment vertical="center" wrapText="1"/>
    </xf>
    <xf numFmtId="3" fontId="41" fillId="0" borderId="14" xfId="0" applyNumberFormat="1" applyFont="1" applyBorder="1" applyAlignment="1">
      <alignment vertical="center" wrapText="1"/>
    </xf>
    <xf numFmtId="3" fontId="41" fillId="0" borderId="44" xfId="0" applyNumberFormat="1" applyFont="1" applyBorder="1" applyAlignment="1">
      <alignment vertical="center" wrapText="1"/>
    </xf>
    <xf numFmtId="0" fontId="21" fillId="2" borderId="29" xfId="0" applyFont="1" applyFill="1" applyBorder="1" applyAlignment="1">
      <alignment vertical="center"/>
    </xf>
    <xf numFmtId="3" fontId="50" fillId="0" borderId="10" xfId="0" applyNumberFormat="1" applyFont="1" applyBorder="1" applyAlignment="1">
      <alignment horizontal="left" vertical="center" wrapText="1"/>
    </xf>
    <xf numFmtId="0" fontId="21" fillId="2" borderId="43" xfId="0" applyFont="1" applyFill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2" borderId="38" xfId="0" applyFont="1" applyFill="1" applyBorder="1" applyAlignment="1">
      <alignment vertical="center"/>
    </xf>
    <xf numFmtId="3" fontId="50" fillId="2" borderId="35" xfId="0" applyNumberFormat="1" applyFont="1" applyFill="1" applyBorder="1" applyAlignment="1">
      <alignment horizontal="left" vertical="center" wrapText="1"/>
    </xf>
    <xf numFmtId="0" fontId="27" fillId="0" borderId="17" xfId="0" applyFont="1" applyBorder="1" applyAlignment="1">
      <alignment vertical="center"/>
    </xf>
    <xf numFmtId="3" fontId="34" fillId="7" borderId="9" xfId="0" applyNumberFormat="1" applyFont="1" applyFill="1" applyBorder="1" applyAlignment="1">
      <alignment horizontal="left" vertical="center" wrapText="1"/>
    </xf>
    <xf numFmtId="3" fontId="23" fillId="0" borderId="3" xfId="0" applyNumberFormat="1" applyFont="1" applyBorder="1" applyAlignment="1">
      <alignment horizontal="left" vertical="center" wrapText="1"/>
    </xf>
    <xf numFmtId="3" fontId="41" fillId="0" borderId="3" xfId="0" applyNumberFormat="1" applyFont="1" applyBorder="1" applyAlignment="1">
      <alignment horizontal="left" vertical="center" wrapText="1"/>
    </xf>
    <xf numFmtId="3" fontId="41" fillId="0" borderId="22" xfId="0" applyNumberFormat="1" applyFont="1" applyBorder="1" applyAlignment="1">
      <alignment horizontal="left" vertical="center" wrapText="1"/>
    </xf>
    <xf numFmtId="0" fontId="54" fillId="0" borderId="64" xfId="0" applyFont="1" applyBorder="1" applyAlignment="1">
      <alignment vertical="center" wrapText="1"/>
    </xf>
    <xf numFmtId="0" fontId="54" fillId="0" borderId="73" xfId="0" applyFont="1" applyBorder="1" applyAlignment="1">
      <alignment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3" fontId="34" fillId="12" borderId="5" xfId="0" applyNumberFormat="1" applyFont="1" applyFill="1" applyBorder="1" applyAlignment="1">
      <alignment vertical="center" wrapText="1"/>
    </xf>
    <xf numFmtId="3" fontId="34" fillId="12" borderId="74" xfId="0" applyNumberFormat="1" applyFont="1" applyFill="1" applyBorder="1" applyAlignment="1">
      <alignment vertical="center" wrapText="1"/>
    </xf>
    <xf numFmtId="3" fontId="34" fillId="12" borderId="63" xfId="0" applyNumberFormat="1" applyFont="1" applyFill="1" applyBorder="1" applyAlignment="1">
      <alignment vertical="center" wrapText="1"/>
    </xf>
    <xf numFmtId="3" fontId="34" fillId="2" borderId="40" xfId="0" applyNumberFormat="1" applyFont="1" applyFill="1" applyBorder="1" applyAlignment="1">
      <alignment vertical="center" wrapText="1"/>
    </xf>
    <xf numFmtId="3" fontId="20" fillId="14" borderId="25" xfId="0" applyNumberFormat="1" applyFont="1" applyFill="1" applyBorder="1" applyAlignment="1">
      <alignment vertical="center" wrapText="1"/>
    </xf>
    <xf numFmtId="3" fontId="20" fillId="19" borderId="12" xfId="0" applyNumberFormat="1" applyFont="1" applyFill="1" applyBorder="1" applyAlignment="1">
      <alignment vertical="center" wrapText="1"/>
    </xf>
    <xf numFmtId="0" fontId="50" fillId="0" borderId="12" xfId="0" applyFont="1" applyBorder="1" applyAlignment="1">
      <alignment vertical="center" wrapText="1"/>
    </xf>
    <xf numFmtId="3" fontId="34" fillId="0" borderId="13" xfId="0" applyNumberFormat="1" applyFont="1" applyBorder="1" applyAlignment="1">
      <alignment horizontal="center" vertical="center" wrapText="1"/>
    </xf>
    <xf numFmtId="3" fontId="20" fillId="19" borderId="29" xfId="0" applyNumberFormat="1" applyFont="1" applyFill="1" applyBorder="1" applyAlignment="1">
      <alignment vertical="center"/>
    </xf>
    <xf numFmtId="3" fontId="34" fillId="2" borderId="13" xfId="0" applyNumberFormat="1" applyFont="1" applyFill="1" applyBorder="1" applyAlignment="1">
      <alignment horizontal="center" vertical="center" wrapText="1"/>
    </xf>
    <xf numFmtId="3" fontId="34" fillId="0" borderId="43" xfId="0" applyNumberFormat="1" applyFont="1" applyBorder="1" applyAlignment="1">
      <alignment horizontal="center" vertical="center" wrapText="1"/>
    </xf>
    <xf numFmtId="3" fontId="20" fillId="22" borderId="12" xfId="0" applyNumberFormat="1" applyFont="1" applyFill="1" applyBorder="1" applyAlignment="1">
      <alignment horizontal="center" vertical="center" wrapText="1"/>
    </xf>
    <xf numFmtId="3" fontId="34" fillId="22" borderId="13" xfId="0" applyNumberFormat="1" applyFont="1" applyFill="1" applyBorder="1" applyAlignment="1">
      <alignment vertical="center" wrapText="1"/>
    </xf>
    <xf numFmtId="3" fontId="50" fillId="0" borderId="12" xfId="0" applyNumberFormat="1" applyFont="1" applyBorder="1" applyAlignment="1">
      <alignment vertical="center" wrapText="1"/>
    </xf>
    <xf numFmtId="3" fontId="20" fillId="0" borderId="12" xfId="0" applyNumberFormat="1" applyFont="1" applyBorder="1" applyAlignment="1">
      <alignment vertical="center" wrapText="1"/>
    </xf>
    <xf numFmtId="3" fontId="50" fillId="0" borderId="15" xfId="0" applyNumberFormat="1" applyFont="1" applyBorder="1" applyAlignment="1">
      <alignment horizontal="center" vertical="center"/>
    </xf>
    <xf numFmtId="3" fontId="50" fillId="2" borderId="43" xfId="0" applyNumberFormat="1" applyFont="1" applyFill="1" applyBorder="1" applyAlignment="1">
      <alignment horizontal="center" vertical="center"/>
    </xf>
    <xf numFmtId="3" fontId="50" fillId="19" borderId="12" xfId="0" applyNumberFormat="1" applyFont="1" applyFill="1" applyBorder="1" applyAlignment="1">
      <alignment vertical="center" wrapText="1"/>
    </xf>
    <xf numFmtId="0" fontId="20" fillId="19" borderId="12" xfId="0" applyFont="1" applyFill="1" applyBorder="1" applyAlignment="1">
      <alignment vertical="center" wrapText="1"/>
    </xf>
    <xf numFmtId="3" fontId="50" fillId="0" borderId="0" xfId="0" applyNumberFormat="1" applyFont="1" applyBorder="1"/>
    <xf numFmtId="3" fontId="20" fillId="6" borderId="51" xfId="0" applyNumberFormat="1" applyFont="1" applyFill="1" applyBorder="1" applyAlignment="1">
      <alignment vertical="center"/>
    </xf>
    <xf numFmtId="3" fontId="34" fillId="6" borderId="9" xfId="0" applyNumberFormat="1" applyFont="1" applyFill="1" applyBorder="1" applyAlignment="1">
      <alignment vertical="center"/>
    </xf>
    <xf numFmtId="3" fontId="20" fillId="0" borderId="29" xfId="0" applyNumberFormat="1" applyFont="1" applyBorder="1" applyAlignment="1">
      <alignment vertical="center"/>
    </xf>
    <xf numFmtId="3" fontId="20" fillId="19" borderId="10" xfId="0" applyNumberFormat="1" applyFont="1" applyFill="1" applyBorder="1" applyAlignment="1">
      <alignment vertical="center" wrapText="1"/>
    </xf>
    <xf numFmtId="0" fontId="50" fillId="0" borderId="10" xfId="0" applyFont="1" applyBorder="1" applyAlignment="1">
      <alignment vertical="center" wrapText="1"/>
    </xf>
    <xf numFmtId="3" fontId="34" fillId="2" borderId="34" xfId="0" applyNumberFormat="1" applyFont="1" applyFill="1" applyBorder="1" applyAlignment="1">
      <alignment vertical="center"/>
    </xf>
    <xf numFmtId="3" fontId="20" fillId="2" borderId="29" xfId="0" applyNumberFormat="1" applyFont="1" applyFill="1" applyBorder="1" applyAlignment="1">
      <alignment vertical="center"/>
    </xf>
    <xf numFmtId="3" fontId="50" fillId="2" borderId="10" xfId="0" applyNumberFormat="1" applyFont="1" applyFill="1" applyBorder="1" applyAlignment="1">
      <alignment vertical="center" wrapText="1"/>
    </xf>
    <xf numFmtId="3" fontId="34" fillId="2" borderId="11" xfId="0" applyNumberFormat="1" applyFont="1" applyFill="1" applyBorder="1" applyAlignment="1">
      <alignment horizontal="center" vertical="center" wrapText="1"/>
    </xf>
    <xf numFmtId="3" fontId="50" fillId="2" borderId="29" xfId="0" applyNumberFormat="1" applyFont="1" applyFill="1" applyBorder="1" applyAlignment="1">
      <alignment vertical="center"/>
    </xf>
    <xf numFmtId="0" fontId="50" fillId="2" borderId="10" xfId="0" applyFont="1" applyFill="1" applyBorder="1" applyAlignment="1">
      <alignment vertical="center" wrapText="1"/>
    </xf>
    <xf numFmtId="3" fontId="34" fillId="2" borderId="18" xfId="0" applyNumberFormat="1" applyFont="1" applyFill="1" applyBorder="1" applyAlignment="1">
      <alignment horizontal="center" vertical="center" wrapText="1"/>
    </xf>
    <xf numFmtId="3" fontId="34" fillId="0" borderId="29" xfId="0" applyNumberFormat="1" applyFont="1" applyBorder="1" applyAlignment="1">
      <alignment horizontal="center" vertical="center" wrapText="1"/>
    </xf>
    <xf numFmtId="3" fontId="20" fillId="22" borderId="10" xfId="0" applyNumberFormat="1" applyFont="1" applyFill="1" applyBorder="1" applyAlignment="1">
      <alignment horizontal="center" vertical="center" wrapText="1"/>
    </xf>
    <xf numFmtId="3" fontId="34" fillId="22" borderId="11" xfId="0" applyNumberFormat="1" applyFont="1" applyFill="1" applyBorder="1" applyAlignment="1">
      <alignment vertical="center" wrapText="1"/>
    </xf>
    <xf numFmtId="3" fontId="50" fillId="2" borderId="2" xfId="0" applyNumberFormat="1" applyFont="1" applyFill="1" applyBorder="1" applyAlignment="1">
      <alignment vertical="center"/>
    </xf>
    <xf numFmtId="0" fontId="50" fillId="2" borderId="25" xfId="0" applyFont="1" applyFill="1" applyBorder="1" applyAlignment="1">
      <alignment vertical="center" wrapText="1"/>
    </xf>
    <xf numFmtId="3" fontId="34" fillId="2" borderId="77" xfId="0" applyNumberFormat="1" applyFont="1" applyFill="1" applyBorder="1" applyAlignment="1">
      <alignment horizontal="center" vertical="center" wrapText="1"/>
    </xf>
    <xf numFmtId="3" fontId="20" fillId="0" borderId="27" xfId="0" applyNumberFormat="1" applyFont="1" applyBorder="1" applyAlignment="1">
      <alignment vertical="center"/>
    </xf>
    <xf numFmtId="3" fontId="20" fillId="19" borderId="25" xfId="0" applyNumberFormat="1" applyFont="1" applyFill="1" applyBorder="1" applyAlignment="1">
      <alignment vertical="center" wrapText="1"/>
    </xf>
    <xf numFmtId="3" fontId="20" fillId="0" borderId="25" xfId="0" applyNumberFormat="1" applyFont="1" applyBorder="1" applyAlignment="1">
      <alignment vertical="center" wrapText="1"/>
    </xf>
    <xf numFmtId="3" fontId="20" fillId="2" borderId="51" xfId="0" applyNumberFormat="1" applyFont="1" applyFill="1" applyBorder="1" applyAlignment="1">
      <alignment vertical="center"/>
    </xf>
    <xf numFmtId="0" fontId="50" fillId="0" borderId="25" xfId="0" applyFont="1" applyBorder="1" applyAlignment="1">
      <alignment vertical="center" wrapText="1"/>
    </xf>
    <xf numFmtId="3" fontId="34" fillId="0" borderId="30" xfId="0" applyNumberFormat="1" applyFont="1" applyBorder="1" applyAlignment="1">
      <alignment horizontal="center" vertical="center" wrapText="1"/>
    </xf>
    <xf numFmtId="3" fontId="34" fillId="0" borderId="27" xfId="0" applyNumberFormat="1" applyFont="1" applyBorder="1" applyAlignment="1">
      <alignment horizontal="center" vertical="center" wrapText="1"/>
    </xf>
    <xf numFmtId="3" fontId="20" fillId="22" borderId="25" xfId="0" applyNumberFormat="1" applyFont="1" applyFill="1" applyBorder="1" applyAlignment="1">
      <alignment horizontal="center" vertical="center" wrapText="1"/>
    </xf>
    <xf numFmtId="3" fontId="34" fillId="22" borderId="77" xfId="0" applyNumberFormat="1" applyFont="1" applyFill="1" applyBorder="1" applyAlignment="1">
      <alignment vertical="center" wrapText="1"/>
    </xf>
    <xf numFmtId="0" fontId="21" fillId="17" borderId="50" xfId="0" applyFont="1" applyFill="1" applyBorder="1"/>
    <xf numFmtId="0" fontId="21" fillId="17" borderId="0" xfId="0" applyFont="1" applyFill="1" applyBorder="1" applyAlignment="1">
      <alignment wrapText="1"/>
    </xf>
    <xf numFmtId="3" fontId="20" fillId="17" borderId="12" xfId="0" applyNumberFormat="1" applyFont="1" applyFill="1" applyBorder="1" applyAlignment="1">
      <alignment wrapText="1"/>
    </xf>
    <xf numFmtId="3" fontId="20" fillId="7" borderId="12" xfId="0" applyNumberFormat="1" applyFont="1" applyFill="1" applyBorder="1" applyAlignment="1">
      <alignment wrapText="1"/>
    </xf>
    <xf numFmtId="3" fontId="37" fillId="22" borderId="12" xfId="0" applyNumberFormat="1" applyFont="1" applyFill="1" applyBorder="1" applyAlignment="1">
      <alignment wrapText="1"/>
    </xf>
    <xf numFmtId="3" fontId="57" fillId="0" borderId="0" xfId="0" applyNumberFormat="1" applyFont="1" applyBorder="1"/>
    <xf numFmtId="0" fontId="21" fillId="0" borderId="12" xfId="0" applyFont="1" applyBorder="1" applyAlignment="1">
      <alignment vertical="center"/>
    </xf>
    <xf numFmtId="0" fontId="21" fillId="0" borderId="12" xfId="0" applyFont="1" applyBorder="1" applyAlignment="1">
      <alignment horizontal="left" vertical="center"/>
    </xf>
    <xf numFmtId="3" fontId="23" fillId="0" borderId="1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1" fillId="6" borderId="9" xfId="0" applyNumberFormat="1" applyFont="1" applyFill="1" applyBorder="1" applyAlignment="1">
      <alignment horizontal="left" vertical="center" wrapText="1"/>
    </xf>
    <xf numFmtId="3" fontId="25" fillId="0" borderId="46" xfId="0" applyNumberFormat="1" applyFont="1" applyBorder="1" applyAlignment="1">
      <alignment horizontal="left" vertical="center" wrapText="1"/>
    </xf>
    <xf numFmtId="3" fontId="25" fillId="0" borderId="44" xfId="0" applyNumberFormat="1" applyFont="1" applyBorder="1" applyAlignment="1">
      <alignment vertical="center" wrapText="1"/>
    </xf>
    <xf numFmtId="3" fontId="25" fillId="17" borderId="46" xfId="0" applyNumberFormat="1" applyFont="1" applyFill="1" applyBorder="1" applyAlignment="1">
      <alignment horizontal="left" vertical="center" wrapText="1"/>
    </xf>
    <xf numFmtId="3" fontId="23" fillId="0" borderId="56" xfId="0" applyNumberFormat="1" applyFont="1" applyBorder="1" applyAlignment="1">
      <alignment horizontal="left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10" xfId="0" applyNumberFormat="1" applyFont="1" applyBorder="1" applyAlignment="1">
      <alignment horizontal="left" vertical="center" wrapText="1"/>
    </xf>
    <xf numFmtId="3" fontId="23" fillId="0" borderId="0" xfId="0" applyNumberFormat="1" applyFont="1" applyBorder="1" applyAlignment="1">
      <alignment vertical="center" wrapText="1"/>
    </xf>
    <xf numFmtId="3" fontId="23" fillId="2" borderId="12" xfId="0" applyNumberFormat="1" applyFont="1" applyFill="1" applyBorder="1" applyAlignment="1">
      <alignment horizontal="left" vertical="center" wrapText="1"/>
    </xf>
    <xf numFmtId="3" fontId="23" fillId="2" borderId="35" xfId="0" applyNumberFormat="1" applyFont="1" applyFill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0" fontId="25" fillId="7" borderId="0" xfId="0" applyFont="1" applyFill="1" applyBorder="1" applyAlignment="1">
      <alignment vertical="center"/>
    </xf>
    <xf numFmtId="3" fontId="25" fillId="7" borderId="5" xfId="0" applyNumberFormat="1" applyFont="1" applyFill="1" applyBorder="1" applyAlignment="1">
      <alignment horizontal="left" vertical="center" wrapText="1"/>
    </xf>
    <xf numFmtId="3" fontId="27" fillId="0" borderId="40" xfId="0" applyNumberFormat="1" applyFont="1" applyBorder="1" applyAlignment="1">
      <alignment vertical="center" wrapText="1"/>
    </xf>
    <xf numFmtId="3" fontId="27" fillId="0" borderId="21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horizontal="center" vertical="center" wrapText="1"/>
    </xf>
    <xf numFmtId="3" fontId="27" fillId="0" borderId="59" xfId="0" applyNumberFormat="1" applyFont="1" applyBorder="1" applyAlignment="1">
      <alignment horizontal="center" vertical="center" wrapText="1"/>
    </xf>
    <xf numFmtId="3" fontId="27" fillId="0" borderId="16" xfId="0" applyNumberFormat="1" applyFont="1" applyBorder="1" applyAlignment="1">
      <alignment vertical="center" wrapText="1"/>
    </xf>
    <xf numFmtId="3" fontId="37" fillId="23" borderId="9" xfId="0" applyNumberFormat="1" applyFont="1" applyFill="1" applyBorder="1" applyAlignment="1">
      <alignment vertical="center" wrapText="1"/>
    </xf>
    <xf numFmtId="3" fontId="37" fillId="12" borderId="66" xfId="0" applyNumberFormat="1" applyFont="1" applyFill="1" applyBorder="1" applyAlignment="1">
      <alignment vertical="center" wrapText="1"/>
    </xf>
    <xf numFmtId="3" fontId="37" fillId="12" borderId="33" xfId="0" applyNumberFormat="1" applyFont="1" applyFill="1" applyBorder="1" applyAlignment="1">
      <alignment vertical="center" wrapText="1"/>
    </xf>
    <xf numFmtId="3" fontId="37" fillId="2" borderId="40" xfId="0" applyNumberFormat="1" applyFont="1" applyFill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3" fontId="24" fillId="15" borderId="12" xfId="0" applyNumberFormat="1" applyFont="1" applyFill="1" applyBorder="1" applyAlignment="1">
      <alignment horizontal="center" vertical="center" wrapText="1"/>
    </xf>
    <xf numFmtId="3" fontId="21" fillId="17" borderId="12" xfId="0" applyNumberFormat="1" applyFont="1" applyFill="1" applyBorder="1" applyAlignment="1">
      <alignment vertical="center" wrapText="1"/>
    </xf>
    <xf numFmtId="3" fontId="23" fillId="0" borderId="12" xfId="0" applyNumberFormat="1" applyFont="1" applyBorder="1" applyAlignment="1">
      <alignment vertical="center" wrapText="1"/>
    </xf>
    <xf numFmtId="3" fontId="34" fillId="0" borderId="12" xfId="0" applyNumberFormat="1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43" fillId="0" borderId="12" xfId="0" applyFont="1" applyBorder="1" applyAlignment="1">
      <alignment vertical="center" wrapText="1"/>
    </xf>
    <xf numFmtId="3" fontId="20" fillId="17" borderId="12" xfId="0" applyNumberFormat="1" applyFont="1" applyFill="1" applyBorder="1" applyAlignment="1">
      <alignment vertical="center" wrapText="1"/>
    </xf>
    <xf numFmtId="3" fontId="23" fillId="17" borderId="12" xfId="0" applyNumberFormat="1" applyFont="1" applyFill="1" applyBorder="1" applyAlignment="1">
      <alignment vertical="center"/>
    </xf>
    <xf numFmtId="3" fontId="23" fillId="0" borderId="12" xfId="0" applyNumberFormat="1" applyFont="1" applyBorder="1" applyAlignment="1">
      <alignment vertical="center"/>
    </xf>
    <xf numFmtId="3" fontId="58" fillId="0" borderId="51" xfId="0" applyNumberFormat="1" applyFont="1" applyBorder="1" applyAlignment="1">
      <alignment vertical="center"/>
    </xf>
    <xf numFmtId="3" fontId="58" fillId="17" borderId="7" xfId="0" applyNumberFormat="1" applyFont="1" applyFill="1" applyBorder="1" applyAlignment="1">
      <alignment vertical="center"/>
    </xf>
    <xf numFmtId="3" fontId="58" fillId="2" borderId="7" xfId="0" applyNumberFormat="1" applyFont="1" applyFill="1" applyBorder="1" applyAlignment="1">
      <alignment vertical="center"/>
    </xf>
    <xf numFmtId="0" fontId="23" fillId="0" borderId="50" xfId="0" applyFont="1" applyBorder="1"/>
    <xf numFmtId="0" fontId="23" fillId="0" borderId="0" xfId="0" applyFont="1" applyBorder="1"/>
    <xf numFmtId="3" fontId="23" fillId="0" borderId="0" xfId="0" applyNumberFormat="1" applyFont="1" applyBorder="1"/>
    <xf numFmtId="3" fontId="23" fillId="0" borderId="59" xfId="0" applyNumberFormat="1" applyFont="1" applyBorder="1"/>
    <xf numFmtId="3" fontId="59" fillId="20" borderId="72" xfId="0" applyNumberFormat="1" applyFont="1" applyFill="1" applyBorder="1" applyAlignment="1">
      <alignment vertical="center"/>
    </xf>
    <xf numFmtId="3" fontId="24" fillId="23" borderId="7" xfId="0" applyNumberFormat="1" applyFont="1" applyFill="1" applyBorder="1" applyAlignment="1">
      <alignment vertical="center"/>
    </xf>
    <xf numFmtId="3" fontId="24" fillId="20" borderId="7" xfId="0" applyNumberFormat="1" applyFont="1" applyFill="1" applyBorder="1" applyAlignment="1">
      <alignment vertical="center"/>
    </xf>
    <xf numFmtId="3" fontId="25" fillId="20" borderId="7" xfId="0" applyNumberFormat="1" applyFont="1" applyFill="1" applyBorder="1" applyAlignment="1">
      <alignment vertical="center"/>
    </xf>
    <xf numFmtId="49" fontId="6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61" fillId="0" borderId="0" xfId="0" applyNumberFormat="1" applyFont="1" applyBorder="1" applyAlignment="1">
      <alignment vertical="center" wrapText="1"/>
    </xf>
    <xf numFmtId="0" fontId="21" fillId="0" borderId="37" xfId="0" applyFont="1" applyBorder="1" applyAlignment="1">
      <alignment vertical="center"/>
    </xf>
    <xf numFmtId="0" fontId="21" fillId="0" borderId="33" xfId="0" applyFont="1" applyBorder="1" applyAlignment="1">
      <alignment horizontal="left" vertical="center"/>
    </xf>
    <xf numFmtId="3" fontId="23" fillId="0" borderId="1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horizontal="left" vertical="center" wrapText="1"/>
    </xf>
    <xf numFmtId="3" fontId="23" fillId="0" borderId="44" xfId="0" applyNumberFormat="1" applyFont="1" applyBorder="1" applyAlignment="1">
      <alignment horizontal="left" vertical="center" wrapText="1"/>
    </xf>
    <xf numFmtId="3" fontId="25" fillId="0" borderId="44" xfId="0" applyNumberFormat="1" applyFont="1" applyBorder="1" applyAlignment="1">
      <alignment horizontal="left" vertical="center" wrapText="1"/>
    </xf>
    <xf numFmtId="3" fontId="25" fillId="0" borderId="14" xfId="0" applyNumberFormat="1" applyFont="1" applyBorder="1" applyAlignment="1">
      <alignment horizontal="left" vertical="center" wrapText="1"/>
    </xf>
    <xf numFmtId="0" fontId="21" fillId="0" borderId="27" xfId="0" applyFont="1" applyBorder="1" applyAlignment="1">
      <alignment vertical="center"/>
    </xf>
    <xf numFmtId="0" fontId="24" fillId="17" borderId="22" xfId="0" applyFont="1" applyFill="1" applyBorder="1" applyAlignment="1">
      <alignment vertical="center" wrapText="1"/>
    </xf>
    <xf numFmtId="0" fontId="24" fillId="17" borderId="7" xfId="0" applyFont="1" applyFill="1" applyBorder="1" applyAlignment="1">
      <alignment vertical="center" wrapText="1"/>
    </xf>
    <xf numFmtId="0" fontId="21" fillId="0" borderId="73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23" xfId="0" applyFont="1" applyBorder="1" applyAlignment="1">
      <alignment horizontal="center" vertical="center" wrapText="1"/>
    </xf>
    <xf numFmtId="0" fontId="21" fillId="2" borderId="55" xfId="0" applyFont="1" applyFill="1" applyBorder="1" applyAlignment="1">
      <alignment vertical="center"/>
    </xf>
    <xf numFmtId="0" fontId="21" fillId="2" borderId="15" xfId="0" applyFont="1" applyFill="1" applyBorder="1" applyAlignment="1">
      <alignment vertical="center"/>
    </xf>
    <xf numFmtId="0" fontId="21" fillId="2" borderId="57" xfId="0" applyFont="1" applyFill="1" applyBorder="1" applyAlignment="1">
      <alignment vertical="center"/>
    </xf>
    <xf numFmtId="0" fontId="21" fillId="2" borderId="5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3" fontId="25" fillId="2" borderId="0" xfId="0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37" fillId="12" borderId="9" xfId="0" applyNumberFormat="1" applyFont="1" applyFill="1" applyBorder="1" applyAlignment="1">
      <alignment vertical="center" wrapText="1"/>
    </xf>
    <xf numFmtId="3" fontId="37" fillId="2" borderId="65" xfId="0" applyNumberFormat="1" applyFont="1" applyFill="1" applyBorder="1" applyAlignment="1">
      <alignment vertical="center" wrapText="1"/>
    </xf>
    <xf numFmtId="3" fontId="27" fillId="9" borderId="32" xfId="0" applyNumberFormat="1" applyFont="1" applyFill="1" applyBorder="1" applyAlignment="1">
      <alignment horizontal="center" vertical="center" wrapText="1"/>
    </xf>
    <xf numFmtId="3" fontId="27" fillId="9" borderId="32" xfId="0" applyNumberFormat="1" applyFont="1" applyFill="1" applyBorder="1" applyAlignment="1">
      <alignment vertical="center" wrapText="1"/>
    </xf>
    <xf numFmtId="3" fontId="27" fillId="9" borderId="33" xfId="0" applyNumberFormat="1" applyFont="1" applyFill="1" applyBorder="1" applyAlignment="1">
      <alignment vertical="center" wrapText="1"/>
    </xf>
    <xf numFmtId="3" fontId="37" fillId="12" borderId="67" xfId="0" applyNumberFormat="1" applyFont="1" applyFill="1" applyBorder="1" applyAlignment="1">
      <alignment vertical="center" wrapText="1"/>
    </xf>
    <xf numFmtId="3" fontId="27" fillId="3" borderId="37" xfId="0" applyNumberFormat="1" applyFont="1" applyFill="1" applyBorder="1" applyAlignment="1">
      <alignment vertical="center" wrapText="1"/>
    </xf>
    <xf numFmtId="3" fontId="27" fillId="3" borderId="32" xfId="0" applyNumberFormat="1" applyFont="1" applyFill="1" applyBorder="1" applyAlignment="1">
      <alignment vertical="center" wrapText="1"/>
    </xf>
    <xf numFmtId="3" fontId="27" fillId="3" borderId="33" xfId="0" applyNumberFormat="1" applyFont="1" applyFill="1" applyBorder="1" applyAlignment="1">
      <alignment vertical="center" wrapText="1"/>
    </xf>
    <xf numFmtId="3" fontId="27" fillId="7" borderId="43" xfId="0" applyNumberFormat="1" applyFont="1" applyFill="1" applyBorder="1" applyAlignment="1">
      <alignment vertical="center" wrapText="1"/>
    </xf>
    <xf numFmtId="3" fontId="27" fillId="7" borderId="12" xfId="0" applyNumberFormat="1" applyFont="1" applyFill="1" applyBorder="1" applyAlignment="1">
      <alignment vertical="center" wrapText="1"/>
    </xf>
    <xf numFmtId="3" fontId="27" fillId="7" borderId="13" xfId="0" applyNumberFormat="1" applyFont="1" applyFill="1" applyBorder="1" applyAlignment="1">
      <alignment vertical="center" wrapText="1"/>
    </xf>
    <xf numFmtId="3" fontId="34" fillId="23" borderId="10" xfId="0" applyNumberFormat="1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left" vertical="center" wrapText="1" shrinkToFit="1"/>
    </xf>
    <xf numFmtId="3" fontId="20" fillId="0" borderId="58" xfId="0" applyNumberFormat="1" applyFont="1" applyBorder="1" applyAlignment="1">
      <alignment vertical="center" wrapText="1"/>
    </xf>
    <xf numFmtId="3" fontId="27" fillId="0" borderId="28" xfId="0" applyNumberFormat="1" applyFont="1" applyBorder="1" applyAlignment="1">
      <alignment vertical="center" wrapText="1"/>
    </xf>
    <xf numFmtId="3" fontId="34" fillId="23" borderId="24" xfId="0" applyNumberFormat="1" applyFont="1" applyFill="1" applyBorder="1" applyAlignment="1">
      <alignment horizontal="center" vertical="center" wrapText="1"/>
    </xf>
    <xf numFmtId="3" fontId="34" fillId="2" borderId="24" xfId="0" applyNumberFormat="1" applyFont="1" applyFill="1" applyBorder="1" applyAlignment="1">
      <alignment horizontal="center" vertical="center" wrapText="1"/>
    </xf>
    <xf numFmtId="3" fontId="34" fillId="15" borderId="78" xfId="0" applyNumberFormat="1" applyFont="1" applyFill="1" applyBorder="1" applyAlignment="1">
      <alignment horizontal="center" vertical="center" wrapText="1"/>
    </xf>
    <xf numFmtId="3" fontId="34" fillId="2" borderId="27" xfId="0" applyNumberFormat="1" applyFont="1" applyFill="1" applyBorder="1" applyAlignment="1">
      <alignment horizontal="center" vertical="center" wrapText="1"/>
    </xf>
    <xf numFmtId="3" fontId="34" fillId="23" borderId="25" xfId="0" applyNumberFormat="1" applyFont="1" applyFill="1" applyBorder="1" applyAlignment="1">
      <alignment horizontal="center" vertical="center" wrapText="1"/>
    </xf>
    <xf numFmtId="3" fontId="34" fillId="2" borderId="25" xfId="0" applyNumberFormat="1" applyFont="1" applyFill="1" applyBorder="1" applyAlignment="1">
      <alignment horizontal="center" vertical="center" wrapText="1"/>
    </xf>
    <xf numFmtId="3" fontId="34" fillId="15" borderId="77" xfId="0" applyNumberFormat="1" applyFont="1" applyFill="1" applyBorder="1" applyAlignment="1">
      <alignment horizontal="center" vertical="center" wrapText="1"/>
    </xf>
    <xf numFmtId="3" fontId="34" fillId="15" borderId="10" xfId="0" applyNumberFormat="1" applyFont="1" applyFill="1" applyBorder="1" applyAlignment="1">
      <alignment horizontal="center" vertical="center" wrapText="1"/>
    </xf>
    <xf numFmtId="3" fontId="34" fillId="15" borderId="11" xfId="0" applyNumberFormat="1" applyFont="1" applyFill="1" applyBorder="1" applyAlignment="1">
      <alignment horizontal="center" vertical="center" wrapText="1"/>
    </xf>
    <xf numFmtId="3" fontId="12" fillId="23" borderId="12" xfId="0" applyNumberFormat="1" applyFont="1" applyFill="1" applyBorder="1" applyAlignment="1">
      <alignment horizontal="right"/>
    </xf>
    <xf numFmtId="3" fontId="50" fillId="0" borderId="14" xfId="0" applyNumberFormat="1" applyFont="1" applyBorder="1" applyAlignment="1">
      <alignment vertical="center"/>
    </xf>
    <xf numFmtId="3" fontId="50" fillId="0" borderId="48" xfId="0" applyNumberFormat="1" applyFont="1" applyBorder="1" applyAlignment="1">
      <alignment vertical="center"/>
    </xf>
    <xf numFmtId="3" fontId="50" fillId="0" borderId="43" xfId="0" applyNumberFormat="1" applyFont="1" applyBorder="1" applyAlignment="1">
      <alignment vertical="center"/>
    </xf>
    <xf numFmtId="3" fontId="12" fillId="23" borderId="12" xfId="0" applyNumberFormat="1" applyFont="1" applyFill="1" applyBorder="1" applyAlignment="1">
      <alignment horizontal="center"/>
    </xf>
    <xf numFmtId="3" fontId="50" fillId="0" borderId="12" xfId="0" applyNumberFormat="1" applyFont="1" applyBorder="1" applyAlignment="1">
      <alignment vertical="center"/>
    </xf>
    <xf numFmtId="3" fontId="12" fillId="23" borderId="25" xfId="0" applyNumberFormat="1" applyFont="1" applyFill="1" applyBorder="1" applyAlignment="1">
      <alignment horizontal="right"/>
    </xf>
    <xf numFmtId="3" fontId="50" fillId="0" borderId="1" xfId="0" applyNumberFormat="1" applyFont="1" applyBorder="1" applyAlignment="1">
      <alignment vertical="center"/>
    </xf>
    <xf numFmtId="3" fontId="50" fillId="0" borderId="58" xfId="0" applyNumberFormat="1" applyFont="1" applyBorder="1" applyAlignment="1">
      <alignment vertical="center"/>
    </xf>
    <xf numFmtId="3" fontId="50" fillId="0" borderId="15" xfId="0" applyNumberFormat="1" applyFont="1" applyBorder="1" applyAlignment="1">
      <alignment vertical="center"/>
    </xf>
    <xf numFmtId="3" fontId="12" fillId="23" borderId="25" xfId="0" applyNumberFormat="1" applyFont="1" applyFill="1" applyBorder="1" applyAlignment="1">
      <alignment horizontal="right" vertical="center"/>
    </xf>
    <xf numFmtId="3" fontId="50" fillId="0" borderId="25" xfId="0" applyNumberFormat="1" applyFont="1" applyBorder="1" applyAlignment="1">
      <alignment vertical="center"/>
    </xf>
    <xf numFmtId="3" fontId="12" fillId="23" borderId="25" xfId="0" applyNumberFormat="1" applyFont="1" applyFill="1" applyBorder="1" applyAlignment="1">
      <alignment horizontal="center" vertical="center"/>
    </xf>
    <xf numFmtId="3" fontId="34" fillId="15" borderId="24" xfId="0" applyNumberFormat="1" applyFont="1" applyFill="1" applyBorder="1" applyAlignment="1">
      <alignment horizontal="center" vertical="center" wrapText="1"/>
    </xf>
    <xf numFmtId="3" fontId="34" fillId="17" borderId="7" xfId="0" applyNumberFormat="1" applyFont="1" applyFill="1" applyBorder="1" applyAlignment="1">
      <alignment vertical="center"/>
    </xf>
    <xf numFmtId="3" fontId="34" fillId="19" borderId="7" xfId="0" applyNumberFormat="1" applyFont="1" applyFill="1" applyBorder="1" applyAlignment="1">
      <alignment vertical="center"/>
    </xf>
    <xf numFmtId="0" fontId="53" fillId="2" borderId="0" xfId="0" applyFont="1" applyFill="1" applyBorder="1" applyAlignment="1">
      <alignment horizontal="center" vertical="center" wrapText="1"/>
    </xf>
    <xf numFmtId="3" fontId="53" fillId="2" borderId="0" xfId="0" applyNumberFormat="1" applyFont="1" applyFill="1" applyBorder="1" applyAlignment="1">
      <alignment vertical="center"/>
    </xf>
    <xf numFmtId="3" fontId="24" fillId="2" borderId="0" xfId="0" applyNumberFormat="1" applyFont="1" applyFill="1" applyBorder="1" applyAlignment="1">
      <alignment vertical="center"/>
    </xf>
    <xf numFmtId="0" fontId="5" fillId="0" borderId="50" xfId="0" applyFont="1" applyBorder="1"/>
    <xf numFmtId="3" fontId="62" fillId="0" borderId="0" xfId="0" applyNumberFormat="1" applyFont="1" applyBorder="1"/>
    <xf numFmtId="3" fontId="62" fillId="2" borderId="0" xfId="0" applyNumberFormat="1" applyFont="1" applyFill="1" applyBorder="1"/>
    <xf numFmtId="0" fontId="21" fillId="0" borderId="25" xfId="0" applyFont="1" applyBorder="1" applyAlignment="1">
      <alignment vertical="center"/>
    </xf>
    <xf numFmtId="3" fontId="23" fillId="0" borderId="76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3" fontId="25" fillId="0" borderId="0" xfId="0" applyNumberFormat="1" applyFont="1" applyBorder="1" applyAlignment="1">
      <alignment horizontal="right" vertical="center" wrapText="1"/>
    </xf>
    <xf numFmtId="0" fontId="21" fillId="6" borderId="18" xfId="0" applyFont="1" applyFill="1" applyBorder="1" applyAlignment="1">
      <alignment vertical="center"/>
    </xf>
    <xf numFmtId="3" fontId="21" fillId="6" borderId="45" xfId="0" applyNumberFormat="1" applyFont="1" applyFill="1" applyBorder="1" applyAlignment="1">
      <alignment vertical="center" wrapText="1"/>
    </xf>
    <xf numFmtId="3" fontId="25" fillId="7" borderId="71" xfId="0" applyNumberFormat="1" applyFont="1" applyFill="1" applyBorder="1" applyAlignment="1">
      <alignment vertical="center" wrapText="1"/>
    </xf>
    <xf numFmtId="3" fontId="25" fillId="7" borderId="45" xfId="0" applyNumberFormat="1" applyFont="1" applyFill="1" applyBorder="1" applyAlignment="1">
      <alignment horizontal="right" vertical="center" wrapText="1"/>
    </xf>
    <xf numFmtId="3" fontId="21" fillId="0" borderId="46" xfId="0" applyNumberFormat="1" applyFont="1" applyBorder="1" applyAlignment="1">
      <alignment horizontal="left" vertical="center" wrapText="1"/>
    </xf>
    <xf numFmtId="3" fontId="21" fillId="0" borderId="44" xfId="0" applyNumberFormat="1" applyFont="1" applyBorder="1" applyAlignment="1">
      <alignment vertical="center" wrapText="1"/>
    </xf>
    <xf numFmtId="49" fontId="21" fillId="0" borderId="46" xfId="0" applyNumberFormat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left" vertical="center"/>
    </xf>
    <xf numFmtId="3" fontId="21" fillId="0" borderId="44" xfId="0" applyNumberFormat="1" applyFont="1" applyBorder="1" applyAlignment="1">
      <alignment vertical="center"/>
    </xf>
    <xf numFmtId="49" fontId="21" fillId="0" borderId="46" xfId="0" applyNumberFormat="1" applyFont="1" applyBorder="1" applyAlignment="1">
      <alignment horizontal="center" vertical="center"/>
    </xf>
    <xf numFmtId="3" fontId="21" fillId="7" borderId="73" xfId="0" applyNumberFormat="1" applyFont="1" applyFill="1" applyBorder="1" applyAlignment="1">
      <alignment horizontal="center" vertical="center"/>
    </xf>
    <xf numFmtId="3" fontId="23" fillId="0" borderId="69" xfId="0" applyNumberFormat="1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vertical="center"/>
    </xf>
    <xf numFmtId="3" fontId="24" fillId="17" borderId="54" xfId="0" applyNumberFormat="1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vertical="center" wrapText="1"/>
    </xf>
    <xf numFmtId="3" fontId="24" fillId="2" borderId="69" xfId="0" applyNumberFormat="1" applyFont="1" applyFill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3" fontId="21" fillId="0" borderId="34" xfId="0" applyNumberFormat="1" applyFont="1" applyBorder="1" applyAlignment="1">
      <alignment vertical="center" wrapText="1"/>
    </xf>
    <xf numFmtId="3" fontId="21" fillId="0" borderId="10" xfId="0" applyNumberFormat="1" applyFont="1" applyBorder="1" applyAlignment="1">
      <alignment horizontal="left" vertical="center" wrapText="1"/>
    </xf>
    <xf numFmtId="3" fontId="23" fillId="6" borderId="12" xfId="0" applyNumberFormat="1" applyFont="1" applyFill="1" applyBorder="1" applyAlignment="1">
      <alignment horizontal="left" vertical="center" wrapText="1"/>
    </xf>
    <xf numFmtId="3" fontId="23" fillId="6" borderId="35" xfId="0" applyNumberFormat="1" applyFont="1" applyFill="1" applyBorder="1" applyAlignment="1">
      <alignment horizontal="left" vertical="center" wrapText="1"/>
    </xf>
    <xf numFmtId="3" fontId="21" fillId="2" borderId="3" xfId="0" applyNumberFormat="1" applyFont="1" applyFill="1" applyBorder="1" applyAlignment="1">
      <alignment horizontal="left" vertical="center" wrapText="1"/>
    </xf>
    <xf numFmtId="3" fontId="21" fillId="2" borderId="3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left" vertical="center" wrapText="1"/>
    </xf>
    <xf numFmtId="0" fontId="21" fillId="2" borderId="0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horizontal="left"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vertical="center" wrapText="1"/>
    </xf>
    <xf numFmtId="3" fontId="20" fillId="0" borderId="40" xfId="0" applyNumberFormat="1" applyFont="1" applyBorder="1" applyAlignment="1">
      <alignment vertical="center" wrapText="1"/>
    </xf>
    <xf numFmtId="3" fontId="20" fillId="0" borderId="21" xfId="0" applyNumberFormat="1" applyFont="1" applyBorder="1" applyAlignment="1">
      <alignment vertical="center" wrapText="1"/>
    </xf>
    <xf numFmtId="3" fontId="20" fillId="0" borderId="0" xfId="0" applyNumberFormat="1" applyFont="1" applyBorder="1" applyAlignment="1">
      <alignment horizontal="center" vertical="center" wrapText="1"/>
    </xf>
    <xf numFmtId="3" fontId="20" fillId="0" borderId="59" xfId="0" applyNumberFormat="1" applyFont="1" applyBorder="1" applyAlignment="1">
      <alignment horizontal="center" vertical="center" wrapText="1"/>
    </xf>
    <xf numFmtId="3" fontId="37" fillId="12" borderId="65" xfId="0" applyNumberFormat="1" applyFont="1" applyFill="1" applyBorder="1" applyAlignment="1">
      <alignment vertical="center" wrapText="1"/>
    </xf>
    <xf numFmtId="3" fontId="18" fillId="0" borderId="44" xfId="0" applyNumberFormat="1" applyFont="1" applyBorder="1" applyAlignment="1">
      <alignment vertical="center" wrapText="1"/>
    </xf>
    <xf numFmtId="3" fontId="18" fillId="23" borderId="46" xfId="0" applyNumberFormat="1" applyFont="1" applyFill="1" applyBorder="1" applyAlignment="1">
      <alignment vertical="center" wrapText="1"/>
    </xf>
    <xf numFmtId="3" fontId="18" fillId="0" borderId="14" xfId="0" applyNumberFormat="1" applyFont="1" applyBorder="1" applyAlignment="1">
      <alignment vertical="center" wrapText="1"/>
    </xf>
    <xf numFmtId="3" fontId="24" fillId="23" borderId="43" xfId="0" applyNumberFormat="1" applyFont="1" applyFill="1" applyBorder="1" applyAlignment="1">
      <alignment horizontal="center" vertical="center" wrapText="1"/>
    </xf>
    <xf numFmtId="3" fontId="24" fillId="15" borderId="13" xfId="0" applyNumberFormat="1" applyFont="1" applyFill="1" applyBorder="1" applyAlignment="1">
      <alignment horizontal="center" vertical="center" wrapText="1"/>
    </xf>
    <xf numFmtId="3" fontId="24" fillId="15" borderId="43" xfId="0" applyNumberFormat="1" applyFont="1" applyFill="1" applyBorder="1" applyAlignment="1">
      <alignment horizontal="center" vertical="center" wrapText="1"/>
    </xf>
    <xf numFmtId="3" fontId="34" fillId="15" borderId="12" xfId="0" applyNumberFormat="1" applyFont="1" applyFill="1" applyBorder="1" applyAlignment="1">
      <alignment horizontal="center" vertical="center" wrapText="1"/>
    </xf>
    <xf numFmtId="3" fontId="26" fillId="0" borderId="54" xfId="0" applyNumberFormat="1" applyFont="1" applyBorder="1" applyAlignment="1">
      <alignment vertical="center" wrapText="1"/>
    </xf>
    <xf numFmtId="3" fontId="26" fillId="23" borderId="8" xfId="0" applyNumberFormat="1" applyFont="1" applyFill="1" applyBorder="1" applyAlignment="1">
      <alignment vertical="center" wrapText="1"/>
    </xf>
    <xf numFmtId="3" fontId="26" fillId="0" borderId="0" xfId="0" applyNumberFormat="1" applyFont="1" applyBorder="1" applyAlignment="1">
      <alignment vertical="center" wrapText="1"/>
    </xf>
    <xf numFmtId="3" fontId="26" fillId="0" borderId="25" xfId="0" applyNumberFormat="1" applyFont="1" applyBorder="1" applyAlignment="1">
      <alignment vertical="center" wrapText="1"/>
    </xf>
    <xf numFmtId="3" fontId="26" fillId="23" borderId="27" xfId="0" applyNumberFormat="1" applyFont="1" applyFill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3" fontId="24" fillId="0" borderId="77" xfId="0" applyNumberFormat="1" applyFont="1" applyBorder="1" applyAlignment="1">
      <alignment vertical="center" wrapText="1"/>
    </xf>
    <xf numFmtId="3" fontId="26" fillId="23" borderId="25" xfId="0" applyNumberFormat="1" applyFont="1" applyFill="1" applyBorder="1" applyAlignment="1">
      <alignment vertical="center" wrapText="1"/>
    </xf>
    <xf numFmtId="0" fontId="63" fillId="0" borderId="27" xfId="0" applyFont="1" applyBorder="1" applyAlignment="1">
      <alignment vertical="center" wrapText="1"/>
    </xf>
    <xf numFmtId="3" fontId="18" fillId="0" borderId="25" xfId="0" applyNumberFormat="1" applyFont="1" applyBorder="1" applyAlignment="1">
      <alignment vertical="center" wrapText="1"/>
    </xf>
    <xf numFmtId="3" fontId="34" fillId="0" borderId="77" xfId="0" applyNumberFormat="1" applyFont="1" applyBorder="1" applyAlignment="1">
      <alignment vertical="center" wrapText="1"/>
    </xf>
    <xf numFmtId="3" fontId="64" fillId="0" borderId="51" xfId="0" applyNumberFormat="1" applyFont="1" applyBorder="1" applyAlignment="1">
      <alignment vertical="center"/>
    </xf>
    <xf numFmtId="3" fontId="64" fillId="7" borderId="51" xfId="0" applyNumberFormat="1" applyFont="1" applyFill="1" applyBorder="1" applyAlignment="1">
      <alignment vertical="center"/>
    </xf>
    <xf numFmtId="3" fontId="64" fillId="23" borderId="51" xfId="0" applyNumberFormat="1" applyFont="1" applyFill="1" applyBorder="1" applyAlignment="1">
      <alignment vertical="center"/>
    </xf>
    <xf numFmtId="3" fontId="53" fillId="0" borderId="51" xfId="0" applyNumberFormat="1" applyFont="1" applyBorder="1" applyAlignment="1">
      <alignment vertical="center"/>
    </xf>
    <xf numFmtId="0" fontId="50" fillId="0" borderId="50" xfId="0" applyFont="1" applyBorder="1"/>
    <xf numFmtId="0" fontId="50" fillId="0" borderId="0" xfId="0" applyFont="1" applyBorder="1"/>
    <xf numFmtId="3" fontId="26" fillId="0" borderId="0" xfId="0" applyNumberFormat="1" applyFont="1" applyBorder="1"/>
    <xf numFmtId="3" fontId="50" fillId="0" borderId="59" xfId="0" applyNumberFormat="1" applyFont="1" applyBorder="1"/>
    <xf numFmtId="0" fontId="38" fillId="20" borderId="20" xfId="0" applyFont="1" applyFill="1" applyBorder="1" applyAlignment="1">
      <alignment horizontal="center" vertical="center" wrapText="1"/>
    </xf>
    <xf numFmtId="3" fontId="65" fillId="20" borderId="51" xfId="0" applyNumberFormat="1" applyFont="1" applyFill="1" applyBorder="1" applyAlignment="1">
      <alignment vertical="center"/>
    </xf>
    <xf numFmtId="3" fontId="38" fillId="20" borderId="51" xfId="0" applyNumberFormat="1" applyFont="1" applyFill="1" applyBorder="1" applyAlignment="1">
      <alignment vertical="center"/>
    </xf>
    <xf numFmtId="0" fontId="66" fillId="0" borderId="0" xfId="0" applyFont="1" applyAlignment="1">
      <alignment vertical="center" wrapText="1"/>
    </xf>
    <xf numFmtId="3" fontId="23" fillId="0" borderId="65" xfId="0" applyNumberFormat="1" applyFont="1" applyBorder="1" applyAlignment="1">
      <alignment horizontal="left" vertical="center" wrapText="1"/>
    </xf>
    <xf numFmtId="3" fontId="41" fillId="0" borderId="65" xfId="0" applyNumberFormat="1" applyFont="1" applyBorder="1" applyAlignment="1">
      <alignment vertical="center" wrapText="1"/>
    </xf>
    <xf numFmtId="3" fontId="41" fillId="0" borderId="71" xfId="0" applyNumberFormat="1" applyFont="1" applyBorder="1" applyAlignment="1">
      <alignment vertical="center" wrapText="1"/>
    </xf>
    <xf numFmtId="3" fontId="21" fillId="0" borderId="14" xfId="0" applyNumberFormat="1" applyFont="1" applyBorder="1" applyAlignment="1">
      <alignment horizontal="left" vertical="center" wrapText="1"/>
    </xf>
    <xf numFmtId="3" fontId="20" fillId="0" borderId="14" xfId="0" applyNumberFormat="1" applyFont="1" applyBorder="1" applyAlignment="1">
      <alignment vertical="center" wrapText="1"/>
    </xf>
    <xf numFmtId="3" fontId="20" fillId="0" borderId="44" xfId="0" applyNumberFormat="1" applyFont="1" applyBorder="1" applyAlignment="1">
      <alignment vertical="center" wrapText="1"/>
    </xf>
    <xf numFmtId="3" fontId="34" fillId="0" borderId="14" xfId="0" applyNumberFormat="1" applyFont="1" applyBorder="1" applyAlignment="1">
      <alignment vertical="center" wrapText="1"/>
    </xf>
    <xf numFmtId="3" fontId="34" fillId="0" borderId="44" xfId="0" applyNumberFormat="1" applyFont="1" applyBorder="1" applyAlignment="1">
      <alignment vertical="center" wrapText="1"/>
    </xf>
    <xf numFmtId="3" fontId="50" fillId="0" borderId="14" xfId="0" applyNumberFormat="1" applyFont="1" applyBorder="1" applyAlignment="1">
      <alignment vertical="center" wrapText="1"/>
    </xf>
    <xf numFmtId="3" fontId="50" fillId="0" borderId="44" xfId="0" applyNumberFormat="1" applyFont="1" applyBorder="1" applyAlignment="1">
      <alignment vertical="center" wrapText="1"/>
    </xf>
    <xf numFmtId="0" fontId="27" fillId="0" borderId="43" xfId="0" applyFont="1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7" fillId="0" borderId="14" xfId="0" applyFont="1" applyBorder="1" applyAlignment="1">
      <alignment vertical="center"/>
    </xf>
    <xf numFmtId="0" fontId="27" fillId="0" borderId="44" xfId="0" applyFont="1" applyBorder="1" applyAlignment="1">
      <alignment vertical="center"/>
    </xf>
    <xf numFmtId="3" fontId="25" fillId="0" borderId="14" xfId="0" applyNumberFormat="1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37" fillId="0" borderId="14" xfId="0" applyFont="1" applyBorder="1" applyAlignment="1">
      <alignment vertical="center"/>
    </xf>
    <xf numFmtId="0" fontId="37" fillId="0" borderId="44" xfId="0" applyFont="1" applyBorder="1" applyAlignment="1">
      <alignment vertical="center"/>
    </xf>
    <xf numFmtId="0" fontId="21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1" fillId="0" borderId="14" xfId="0" applyFont="1" applyBorder="1" applyAlignment="1">
      <alignment vertical="center"/>
    </xf>
    <xf numFmtId="0" fontId="24" fillId="17" borderId="13" xfId="0" applyFont="1" applyFill="1" applyBorder="1" applyAlignment="1">
      <alignment vertical="center" wrapText="1"/>
    </xf>
    <xf numFmtId="3" fontId="24" fillId="17" borderId="44" xfId="0" applyNumberFormat="1" applyFont="1" applyFill="1" applyBorder="1" applyAlignment="1">
      <alignment horizontal="left" vertical="center" wrapText="1"/>
    </xf>
    <xf numFmtId="0" fontId="27" fillId="0" borderId="38" xfId="0" applyFont="1" applyBorder="1" applyAlignment="1">
      <alignment vertical="center"/>
    </xf>
    <xf numFmtId="0" fontId="21" fillId="0" borderId="77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 wrapText="1"/>
    </xf>
    <xf numFmtId="3" fontId="23" fillId="0" borderId="20" xfId="0" applyNumberFormat="1" applyFont="1" applyBorder="1" applyAlignment="1">
      <alignment horizontal="left" vertical="center" wrapText="1"/>
    </xf>
    <xf numFmtId="0" fontId="21" fillId="0" borderId="16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75" xfId="0" applyFont="1" applyBorder="1" applyAlignment="1">
      <alignment vertical="center"/>
    </xf>
    <xf numFmtId="0" fontId="21" fillId="0" borderId="9" xfId="0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vertical="center" wrapText="1"/>
    </xf>
    <xf numFmtId="0" fontId="25" fillId="2" borderId="3" xfId="0" applyFont="1" applyFill="1" applyBorder="1" applyAlignment="1">
      <alignment vertical="center"/>
    </xf>
    <xf numFmtId="3" fontId="25" fillId="2" borderId="3" xfId="0" applyNumberFormat="1" applyFont="1" applyFill="1" applyBorder="1" applyAlignment="1">
      <alignment horizontal="left" vertical="center" wrapText="1"/>
    </xf>
    <xf numFmtId="3" fontId="25" fillId="2" borderId="3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3" fontId="50" fillId="0" borderId="3" xfId="0" applyNumberFormat="1" applyFont="1" applyBorder="1" applyAlignment="1">
      <alignment horizontal="left" vertical="center" wrapText="1"/>
    </xf>
    <xf numFmtId="3" fontId="50" fillId="0" borderId="22" xfId="0" applyNumberFormat="1" applyFont="1" applyBorder="1" applyAlignment="1">
      <alignment horizontal="left" vertical="center" wrapText="1"/>
    </xf>
    <xf numFmtId="0" fontId="61" fillId="0" borderId="3" xfId="0" applyFont="1" applyBorder="1" applyAlignment="1">
      <alignment horizontal="center" vertical="center" wrapText="1"/>
    </xf>
    <xf numFmtId="3" fontId="61" fillId="0" borderId="6" xfId="0" applyNumberFormat="1" applyFont="1" applyBorder="1" applyAlignment="1">
      <alignment vertical="center" wrapText="1"/>
    </xf>
    <xf numFmtId="3" fontId="61" fillId="0" borderId="40" xfId="0" applyNumberFormat="1" applyFont="1" applyBorder="1" applyAlignment="1">
      <alignment vertical="center" wrapText="1"/>
    </xf>
    <xf numFmtId="3" fontId="61" fillId="0" borderId="21" xfId="0" applyNumberFormat="1" applyFont="1" applyBorder="1" applyAlignment="1">
      <alignment vertical="center" wrapText="1"/>
    </xf>
    <xf numFmtId="3" fontId="61" fillId="0" borderId="0" xfId="0" applyNumberFormat="1" applyFont="1" applyBorder="1" applyAlignment="1">
      <alignment horizontal="center" vertical="center" wrapText="1"/>
    </xf>
    <xf numFmtId="3" fontId="61" fillId="0" borderId="59" xfId="0" applyNumberFormat="1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3" fontId="37" fillId="2" borderId="9" xfId="0" applyNumberFormat="1" applyFont="1" applyFill="1" applyBorder="1" applyAlignment="1">
      <alignment vertical="center" wrapText="1"/>
    </xf>
    <xf numFmtId="0" fontId="61" fillId="0" borderId="26" xfId="0" applyFont="1" applyBorder="1" applyAlignment="1">
      <alignment horizontal="center" vertical="center" wrapText="1"/>
    </xf>
    <xf numFmtId="3" fontId="20" fillId="0" borderId="50" xfId="0" applyNumberFormat="1" applyFont="1" applyBorder="1" applyAlignment="1">
      <alignment vertical="center" wrapText="1"/>
    </xf>
    <xf numFmtId="3" fontId="18" fillId="23" borderId="69" xfId="0" applyNumberFormat="1" applyFont="1" applyFill="1" applyBorder="1" applyAlignment="1">
      <alignment vertical="center" wrapText="1"/>
    </xf>
    <xf numFmtId="3" fontId="24" fillId="12" borderId="66" xfId="0" applyNumberFormat="1" applyFont="1" applyFill="1" applyBorder="1" applyAlignment="1">
      <alignment vertical="center" wrapText="1"/>
    </xf>
    <xf numFmtId="3" fontId="24" fillId="12" borderId="33" xfId="0" applyNumberFormat="1" applyFont="1" applyFill="1" applyBorder="1" applyAlignment="1">
      <alignment vertical="center" wrapText="1"/>
    </xf>
    <xf numFmtId="3" fontId="20" fillId="23" borderId="69" xfId="0" applyNumberFormat="1" applyFont="1" applyFill="1" applyBorder="1" applyAlignment="1">
      <alignment vertical="center" wrapText="1"/>
    </xf>
    <xf numFmtId="3" fontId="20" fillId="23" borderId="58" xfId="0" applyNumberFormat="1" applyFont="1" applyFill="1" applyBorder="1" applyAlignment="1">
      <alignment vertical="center" wrapText="1"/>
    </xf>
    <xf numFmtId="3" fontId="21" fillId="23" borderId="12" xfId="0" applyNumberFormat="1" applyFont="1" applyFill="1" applyBorder="1" applyAlignment="1">
      <alignment vertical="center" wrapText="1"/>
    </xf>
    <xf numFmtId="3" fontId="20" fillId="23" borderId="12" xfId="0" applyNumberFormat="1" applyFont="1" applyFill="1" applyBorder="1" applyAlignment="1">
      <alignment vertical="center" wrapText="1"/>
    </xf>
    <xf numFmtId="0" fontId="55" fillId="0" borderId="12" xfId="0" applyFont="1" applyBorder="1" applyAlignment="1">
      <alignment vertical="center" wrapText="1"/>
    </xf>
    <xf numFmtId="3" fontId="26" fillId="0" borderId="12" xfId="0" applyNumberFormat="1" applyFont="1" applyBorder="1" applyAlignment="1">
      <alignment vertical="center" wrapText="1"/>
    </xf>
    <xf numFmtId="3" fontId="18" fillId="23" borderId="12" xfId="0" applyNumberFormat="1" applyFont="1" applyFill="1" applyBorder="1" applyAlignment="1">
      <alignment vertical="center" wrapText="1"/>
    </xf>
    <xf numFmtId="3" fontId="18" fillId="0" borderId="12" xfId="0" applyNumberFormat="1" applyFont="1" applyBorder="1" applyAlignment="1">
      <alignment vertical="center" wrapText="1"/>
    </xf>
    <xf numFmtId="3" fontId="24" fillId="0" borderId="12" xfId="0" applyNumberFormat="1" applyFont="1" applyBorder="1" applyAlignment="1">
      <alignment vertical="center" wrapText="1"/>
    </xf>
    <xf numFmtId="0" fontId="63" fillId="0" borderId="19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67" fillId="0" borderId="20" xfId="0" applyFont="1" applyBorder="1" applyAlignment="1">
      <alignment horizontal="center" vertical="center" wrapText="1"/>
    </xf>
    <xf numFmtId="3" fontId="58" fillId="23" borderId="34" xfId="0" applyNumberFormat="1" applyFont="1" applyFill="1" applyBorder="1" applyAlignment="1">
      <alignment vertical="center"/>
    </xf>
    <xf numFmtId="0" fontId="65" fillId="20" borderId="20" xfId="0" applyFont="1" applyFill="1" applyBorder="1" applyAlignment="1">
      <alignment horizontal="center" vertical="center" wrapText="1"/>
    </xf>
    <xf numFmtId="3" fontId="65" fillId="7" borderId="72" xfId="0" applyNumberFormat="1" applyFont="1" applyFill="1" applyBorder="1" applyAlignment="1">
      <alignment vertical="center"/>
    </xf>
    <xf numFmtId="3" fontId="65" fillId="20" borderId="72" xfId="0" applyNumberFormat="1" applyFont="1" applyFill="1" applyBorder="1" applyAlignment="1">
      <alignment vertical="center"/>
    </xf>
    <xf numFmtId="3" fontId="59" fillId="7" borderId="72" xfId="0" applyNumberFormat="1" applyFont="1" applyFill="1" applyBorder="1" applyAlignment="1">
      <alignment vertical="center"/>
    </xf>
    <xf numFmtId="3" fontId="38" fillId="20" borderId="72" xfId="0" applyNumberFormat="1" applyFont="1" applyFill="1" applyBorder="1" applyAlignment="1">
      <alignment vertical="center"/>
    </xf>
    <xf numFmtId="49" fontId="61" fillId="0" borderId="40" xfId="0" applyNumberFormat="1" applyFont="1" applyBorder="1" applyAlignment="1">
      <alignment vertical="center" wrapText="1"/>
    </xf>
    <xf numFmtId="0" fontId="66" fillId="0" borderId="40" xfId="0" applyFont="1" applyBorder="1" applyAlignment="1">
      <alignment vertical="center" wrapText="1"/>
    </xf>
    <xf numFmtId="0" fontId="66" fillId="0" borderId="0" xfId="0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23" fillId="0" borderId="20" xfId="0" applyNumberFormat="1" applyFont="1" applyBorder="1" applyAlignment="1">
      <alignment vertical="center" wrapText="1"/>
    </xf>
    <xf numFmtId="3" fontId="23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21" xfId="0" applyNumberFormat="1" applyFont="1" applyBorder="1" applyAlignment="1">
      <alignment vertical="center" wrapText="1"/>
    </xf>
    <xf numFmtId="0" fontId="21" fillId="0" borderId="33" xfId="0" applyFont="1" applyBorder="1" applyAlignment="1">
      <alignment vertical="center"/>
    </xf>
    <xf numFmtId="3" fontId="23" fillId="6" borderId="9" xfId="0" applyNumberFormat="1" applyFont="1" applyFill="1" applyBorder="1" applyAlignment="1">
      <alignment horizontal="left" vertical="center" wrapText="1"/>
    </xf>
    <xf numFmtId="3" fontId="23" fillId="0" borderId="15" xfId="0" applyNumberFormat="1" applyFont="1" applyBorder="1" applyAlignment="1">
      <alignment horizontal="left" vertical="center" wrapText="1"/>
    </xf>
    <xf numFmtId="3" fontId="25" fillId="0" borderId="71" xfId="0" applyNumberFormat="1" applyFont="1" applyBorder="1" applyAlignment="1">
      <alignment horizontal="left" vertical="center" wrapText="1"/>
    </xf>
    <xf numFmtId="3" fontId="24" fillId="17" borderId="14" xfId="0" applyNumberFormat="1" applyFont="1" applyFill="1" applyBorder="1" applyAlignment="1">
      <alignment horizontal="left" vertical="center" wrapText="1"/>
    </xf>
    <xf numFmtId="0" fontId="21" fillId="0" borderId="36" xfId="0" applyFont="1" applyBorder="1" applyAlignment="1">
      <alignment horizontal="center" vertical="center" wrapText="1"/>
    </xf>
    <xf numFmtId="3" fontId="23" fillId="0" borderId="64" xfId="0" applyNumberFormat="1" applyFont="1" applyBorder="1" applyAlignment="1">
      <alignment horizontal="left" vertical="center" wrapText="1"/>
    </xf>
    <xf numFmtId="0" fontId="21" fillId="0" borderId="76" xfId="0" applyFont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21" fillId="2" borderId="3" xfId="0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horizontal="left" vertical="center" wrapText="1"/>
    </xf>
    <xf numFmtId="3" fontId="21" fillId="2" borderId="3" xfId="0" applyNumberFormat="1" applyFont="1" applyFill="1" applyBorder="1" applyAlignment="1">
      <alignment horizontal="right" vertical="center" wrapText="1"/>
    </xf>
    <xf numFmtId="3" fontId="18" fillId="17" borderId="48" xfId="0" applyNumberFormat="1" applyFont="1" applyFill="1" applyBorder="1" applyAlignment="1">
      <alignment vertical="center" wrapText="1"/>
    </xf>
    <xf numFmtId="3" fontId="18" fillId="0" borderId="48" xfId="0" applyNumberFormat="1" applyFont="1" applyBorder="1" applyAlignment="1">
      <alignment vertical="center" wrapText="1"/>
    </xf>
    <xf numFmtId="3" fontId="18" fillId="0" borderId="45" xfId="0" applyNumberFormat="1" applyFont="1" applyBorder="1" applyAlignment="1">
      <alignment vertical="center" wrapText="1"/>
    </xf>
    <xf numFmtId="3" fontId="50" fillId="17" borderId="12" xfId="0" applyNumberFormat="1" applyFont="1" applyFill="1" applyBorder="1" applyAlignment="1">
      <alignment vertical="center"/>
    </xf>
    <xf numFmtId="0" fontId="40" fillId="20" borderId="2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0" fillId="2" borderId="0" xfId="0" applyFont="1" applyFill="1"/>
    <xf numFmtId="3" fontId="20" fillId="2" borderId="0" xfId="0" applyNumberFormat="1" applyFont="1" applyFill="1"/>
    <xf numFmtId="0" fontId="21" fillId="0" borderId="77" xfId="0" applyFont="1" applyBorder="1" applyAlignment="1">
      <alignment vertical="center"/>
    </xf>
    <xf numFmtId="0" fontId="21" fillId="6" borderId="9" xfId="0" applyFont="1" applyFill="1" applyBorder="1" applyAlignment="1">
      <alignment vertical="center"/>
    </xf>
    <xf numFmtId="3" fontId="23" fillId="6" borderId="7" xfId="0" applyNumberFormat="1" applyFont="1" applyFill="1" applyBorder="1" applyAlignment="1">
      <alignment horizontal="left" vertical="center" wrapText="1"/>
    </xf>
    <xf numFmtId="0" fontId="21" fillId="0" borderId="11" xfId="0" applyFont="1" applyBorder="1" applyAlignment="1">
      <alignment vertical="center"/>
    </xf>
    <xf numFmtId="3" fontId="23" fillId="0" borderId="73" xfId="0" applyNumberFormat="1" applyFont="1" applyBorder="1" applyAlignment="1">
      <alignment horizontal="left" vertical="center" wrapText="1"/>
    </xf>
    <xf numFmtId="3" fontId="18" fillId="23" borderId="48" xfId="0" applyNumberFormat="1" applyFont="1" applyFill="1" applyBorder="1" applyAlignment="1">
      <alignment vertical="center" wrapText="1"/>
    </xf>
    <xf numFmtId="3" fontId="50" fillId="23" borderId="12" xfId="0" applyNumberFormat="1" applyFont="1" applyFill="1" applyBorder="1" applyAlignment="1">
      <alignment vertical="center"/>
    </xf>
    <xf numFmtId="3" fontId="50" fillId="0" borderId="13" xfId="0" applyNumberFormat="1" applyFont="1" applyBorder="1" applyAlignment="1">
      <alignment vertical="center"/>
    </xf>
    <xf numFmtId="3" fontId="53" fillId="0" borderId="12" xfId="0" applyNumberFormat="1" applyFont="1" applyBorder="1" applyAlignment="1">
      <alignment vertical="center"/>
    </xf>
    <xf numFmtId="3" fontId="53" fillId="23" borderId="12" xfId="0" applyNumberFormat="1" applyFont="1" applyFill="1" applyBorder="1" applyAlignment="1">
      <alignment vertical="center"/>
    </xf>
    <xf numFmtId="3" fontId="53" fillId="2" borderId="12" xfId="0" applyNumberFormat="1" applyFont="1" applyFill="1" applyBorder="1" applyAlignment="1">
      <alignment vertical="center"/>
    </xf>
    <xf numFmtId="3" fontId="20" fillId="7" borderId="12" xfId="0" applyNumberFormat="1" applyFont="1" applyFill="1" applyBorder="1" applyAlignment="1">
      <alignment vertical="center"/>
    </xf>
    <xf numFmtId="3" fontId="20" fillId="2" borderId="12" xfId="0" applyNumberFormat="1" applyFont="1" applyFill="1" applyBorder="1" applyAlignment="1">
      <alignment vertical="center"/>
    </xf>
    <xf numFmtId="3" fontId="20" fillId="23" borderId="12" xfId="0" applyNumberFormat="1" applyFont="1" applyFill="1" applyBorder="1" applyAlignment="1">
      <alignment vertical="center"/>
    </xf>
    <xf numFmtId="3" fontId="20" fillId="23" borderId="13" xfId="0" applyNumberFormat="1" applyFont="1" applyFill="1" applyBorder="1" applyAlignment="1">
      <alignment vertical="center"/>
    </xf>
    <xf numFmtId="3" fontId="38" fillId="20" borderId="53" xfId="0" applyNumberFormat="1" applyFont="1" applyFill="1" applyBorder="1" applyAlignment="1">
      <alignment vertical="center"/>
    </xf>
    <xf numFmtId="0" fontId="38" fillId="2" borderId="0" xfId="0" applyFont="1" applyFill="1" applyBorder="1" applyAlignment="1">
      <alignment horizontal="center" vertical="center" wrapText="1"/>
    </xf>
    <xf numFmtId="3" fontId="38" fillId="2" borderId="0" xfId="0" applyNumberFormat="1" applyFont="1" applyFill="1" applyBorder="1" applyAlignment="1">
      <alignment vertical="center"/>
    </xf>
    <xf numFmtId="3" fontId="59" fillId="2" borderId="0" xfId="0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20" fillId="0" borderId="3" xfId="0" applyNumberFormat="1" applyFont="1" applyBorder="1" applyAlignment="1">
      <alignment vertical="center" wrapText="1"/>
    </xf>
    <xf numFmtId="3" fontId="42" fillId="0" borderId="3" xfId="0" applyNumberFormat="1" applyFont="1" applyBorder="1" applyAlignment="1">
      <alignment vertical="center" wrapText="1"/>
    </xf>
    <xf numFmtId="3" fontId="21" fillId="0" borderId="44" xfId="0" applyNumberFormat="1" applyFont="1" applyBorder="1" applyAlignment="1">
      <alignment horizontal="left" vertical="center" wrapText="1"/>
    </xf>
    <xf numFmtId="3" fontId="23" fillId="0" borderId="0" xfId="0" applyNumberFormat="1" applyFont="1" applyBorder="1" applyAlignment="1">
      <alignment horizontal="left" vertical="center" wrapText="1"/>
    </xf>
    <xf numFmtId="3" fontId="23" fillId="6" borderId="45" xfId="0" applyNumberFormat="1" applyFont="1" applyFill="1" applyBorder="1" applyAlignment="1">
      <alignment horizontal="left" vertical="center" wrapText="1"/>
    </xf>
    <xf numFmtId="3" fontId="25" fillId="0" borderId="46" xfId="0" applyNumberFormat="1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 wrapText="1"/>
    </xf>
    <xf numFmtId="0" fontId="25" fillId="17" borderId="6" xfId="0" applyFont="1" applyFill="1" applyBorder="1" applyAlignment="1">
      <alignment vertical="center" wrapText="1"/>
    </xf>
    <xf numFmtId="3" fontId="23" fillId="0" borderId="42" xfId="0" applyNumberFormat="1" applyFont="1" applyBorder="1" applyAlignment="1">
      <alignment horizontal="left" vertical="center" wrapText="1"/>
    </xf>
    <xf numFmtId="3" fontId="23" fillId="0" borderId="17" xfId="0" applyNumberFormat="1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vertical="center" wrapText="1"/>
    </xf>
    <xf numFmtId="0" fontId="27" fillId="2" borderId="50" xfId="0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3" fontId="37" fillId="12" borderId="23" xfId="0" applyNumberFormat="1" applyFont="1" applyFill="1" applyBorder="1" applyAlignment="1">
      <alignment vertical="center" wrapText="1"/>
    </xf>
    <xf numFmtId="3" fontId="37" fillId="12" borderId="52" xfId="0" applyNumberFormat="1" applyFont="1" applyFill="1" applyBorder="1" applyAlignment="1">
      <alignment vertical="center" wrapText="1"/>
    </xf>
    <xf numFmtId="3" fontId="37" fillId="12" borderId="53" xfId="0" applyNumberFormat="1" applyFont="1" applyFill="1" applyBorder="1" applyAlignment="1">
      <alignment vertical="center" wrapText="1"/>
    </xf>
    <xf numFmtId="3" fontId="37" fillId="2" borderId="20" xfId="0" applyNumberFormat="1" applyFont="1" applyFill="1" applyBorder="1" applyAlignment="1">
      <alignment vertical="center" wrapText="1"/>
    </xf>
    <xf numFmtId="3" fontId="27" fillId="9" borderId="72" xfId="0" applyNumberFormat="1" applyFont="1" applyFill="1" applyBorder="1" applyAlignment="1">
      <alignment horizontal="center" vertical="center" wrapText="1"/>
    </xf>
    <xf numFmtId="3" fontId="27" fillId="9" borderId="72" xfId="0" applyNumberFormat="1" applyFont="1" applyFill="1" applyBorder="1" applyAlignment="1">
      <alignment vertical="center" wrapText="1"/>
    </xf>
    <xf numFmtId="3" fontId="27" fillId="9" borderId="53" xfId="0" applyNumberFormat="1" applyFont="1" applyFill="1" applyBorder="1" applyAlignment="1">
      <alignment vertical="center" wrapText="1"/>
    </xf>
    <xf numFmtId="3" fontId="37" fillId="12" borderId="70" xfId="0" applyNumberFormat="1" applyFont="1" applyFill="1" applyBorder="1" applyAlignment="1">
      <alignment vertical="center" wrapText="1"/>
    </xf>
    <xf numFmtId="3" fontId="27" fillId="3" borderId="51" xfId="0" applyNumberFormat="1" applyFont="1" applyFill="1" applyBorder="1" applyAlignment="1">
      <alignment vertical="center" wrapText="1"/>
    </xf>
    <xf numFmtId="3" fontId="27" fillId="3" borderId="72" xfId="0" applyNumberFormat="1" applyFont="1" applyFill="1" applyBorder="1" applyAlignment="1">
      <alignment vertical="center" wrapText="1"/>
    </xf>
    <xf numFmtId="3" fontId="27" fillId="3" borderId="53" xfId="0" applyNumberFormat="1" applyFont="1" applyFill="1" applyBorder="1" applyAlignment="1">
      <alignment vertical="center" wrapText="1"/>
    </xf>
    <xf numFmtId="3" fontId="27" fillId="7" borderId="51" xfId="0" applyNumberFormat="1" applyFont="1" applyFill="1" applyBorder="1" applyAlignment="1">
      <alignment vertical="center" wrapText="1"/>
    </xf>
    <xf numFmtId="3" fontId="27" fillId="7" borderId="63" xfId="0" applyNumberFormat="1" applyFont="1" applyFill="1" applyBorder="1" applyAlignment="1">
      <alignment vertical="center" wrapText="1"/>
    </xf>
    <xf numFmtId="3" fontId="27" fillId="7" borderId="2" xfId="0" applyNumberFormat="1" applyFont="1" applyFill="1" applyBorder="1" applyAlignment="1">
      <alignment vertical="center" wrapText="1"/>
    </xf>
    <xf numFmtId="3" fontId="27" fillId="7" borderId="77" xfId="0" applyNumberFormat="1" applyFont="1" applyFill="1" applyBorder="1" applyAlignment="1">
      <alignment vertical="center" wrapText="1"/>
    </xf>
    <xf numFmtId="3" fontId="25" fillId="12" borderId="50" xfId="0" applyNumberFormat="1" applyFont="1" applyFill="1" applyBorder="1" applyAlignment="1">
      <alignment vertical="center" wrapText="1"/>
    </xf>
    <xf numFmtId="3" fontId="25" fillId="24" borderId="12" xfId="0" applyNumberFormat="1" applyFont="1" applyFill="1" applyBorder="1" applyAlignment="1">
      <alignment vertical="center" wrapText="1"/>
    </xf>
    <xf numFmtId="3" fontId="25" fillId="2" borderId="12" xfId="0" applyNumberFormat="1" applyFont="1" applyFill="1" applyBorder="1" applyAlignment="1">
      <alignment vertical="center" wrapText="1"/>
    </xf>
    <xf numFmtId="3" fontId="25" fillId="15" borderId="12" xfId="0" applyNumberFormat="1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left" vertical="center" wrapText="1"/>
    </xf>
    <xf numFmtId="3" fontId="23" fillId="23" borderId="34" xfId="0" applyNumberFormat="1" applyFont="1" applyFill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vertical="center"/>
    </xf>
    <xf numFmtId="3" fontId="23" fillId="23" borderId="34" xfId="0" applyNumberFormat="1" applyFont="1" applyFill="1" applyBorder="1" applyAlignment="1">
      <alignment vertical="center"/>
    </xf>
    <xf numFmtId="3" fontId="23" fillId="0" borderId="4" xfId="0" applyNumberFormat="1" applyFont="1" applyBorder="1" applyAlignment="1">
      <alignment vertical="center"/>
    </xf>
    <xf numFmtId="3" fontId="25" fillId="15" borderId="0" xfId="0" applyNumberFormat="1" applyFont="1" applyFill="1" applyBorder="1" applyAlignment="1">
      <alignment horizontal="center" vertical="center" wrapText="1"/>
    </xf>
    <xf numFmtId="0" fontId="58" fillId="20" borderId="0" xfId="0" applyFont="1" applyFill="1" applyBorder="1" applyAlignment="1">
      <alignment horizontal="center" vertical="center" wrapText="1"/>
    </xf>
    <xf numFmtId="3" fontId="58" fillId="20" borderId="19" xfId="0" applyNumberFormat="1" applyFont="1" applyFill="1" applyBorder="1" applyAlignment="1">
      <alignment vertical="center"/>
    </xf>
    <xf numFmtId="3" fontId="64" fillId="19" borderId="51" xfId="0" applyNumberFormat="1" applyFont="1" applyFill="1" applyBorder="1" applyAlignment="1">
      <alignment vertical="center"/>
    </xf>
    <xf numFmtId="3" fontId="64" fillId="19" borderId="34" xfId="0" applyNumberFormat="1" applyFont="1" applyFill="1" applyBorder="1" applyAlignment="1">
      <alignment vertical="center"/>
    </xf>
    <xf numFmtId="0" fontId="27" fillId="2" borderId="0" xfId="0" applyFont="1" applyFill="1"/>
    <xf numFmtId="3" fontId="27" fillId="2" borderId="0" xfId="0" applyNumberFormat="1" applyFont="1" applyFill="1"/>
    <xf numFmtId="3" fontId="34" fillId="0" borderId="15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3" fontId="27" fillId="9" borderId="45" xfId="0" applyNumberFormat="1" applyFont="1" applyFill="1" applyBorder="1" applyAlignment="1">
      <alignment vertical="center" wrapText="1"/>
    </xf>
    <xf numFmtId="3" fontId="50" fillId="2" borderId="12" xfId="0" applyNumberFormat="1" applyFont="1" applyFill="1" applyBorder="1" applyAlignment="1">
      <alignment horizontal="left" vertical="center" wrapText="1"/>
    </xf>
    <xf numFmtId="3" fontId="23" fillId="0" borderId="48" xfId="0" applyNumberFormat="1" applyFont="1" applyBorder="1" applyAlignment="1">
      <alignment vertical="center" wrapText="1"/>
    </xf>
    <xf numFmtId="3" fontId="34" fillId="0" borderId="19" xfId="0" applyNumberFormat="1" applyFont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3" fontId="7" fillId="11" borderId="12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3" fontId="71" fillId="2" borderId="10" xfId="0" applyNumberFormat="1" applyFont="1" applyFill="1" applyBorder="1" applyAlignment="1">
      <alignment horizontal="center" vertical="center"/>
    </xf>
    <xf numFmtId="3" fontId="71" fillId="0" borderId="12" xfId="0" applyNumberFormat="1" applyFont="1" applyBorder="1" applyAlignment="1">
      <alignment horizontal="center" vertical="center"/>
    </xf>
    <xf numFmtId="3" fontId="71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1" fillId="0" borderId="12" xfId="0" applyNumberFormat="1" applyFont="1" applyBorder="1" applyAlignment="1">
      <alignment horizontal="center" vertical="center" wrapText="1"/>
    </xf>
    <xf numFmtId="3" fontId="71" fillId="0" borderId="18" xfId="0" applyNumberFormat="1" applyFont="1" applyBorder="1" applyAlignment="1">
      <alignment horizontal="center" vertical="center"/>
    </xf>
    <xf numFmtId="3" fontId="71" fillId="2" borderId="18" xfId="0" applyNumberFormat="1" applyFont="1" applyFill="1" applyBorder="1" applyAlignment="1">
      <alignment horizontal="center" vertical="center"/>
    </xf>
    <xf numFmtId="3" fontId="7" fillId="7" borderId="12" xfId="0" applyNumberFormat="1" applyFont="1" applyFill="1" applyBorder="1" applyAlignment="1">
      <alignment horizontal="center" vertical="center"/>
    </xf>
    <xf numFmtId="3" fontId="71" fillId="2" borderId="11" xfId="0" applyNumberFormat="1" applyFont="1" applyFill="1" applyBorder="1" applyAlignment="1">
      <alignment horizontal="left" vertical="center" wrapText="1"/>
    </xf>
    <xf numFmtId="0" fontId="71" fillId="0" borderId="10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left" vertical="center" wrapText="1"/>
    </xf>
    <xf numFmtId="0" fontId="71" fillId="0" borderId="12" xfId="0" applyFont="1" applyBorder="1" applyAlignment="1">
      <alignment horizontal="center" vertical="center"/>
    </xf>
    <xf numFmtId="4" fontId="71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left" vertical="center" wrapText="1"/>
    </xf>
    <xf numFmtId="0" fontId="74" fillId="0" borderId="10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left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/>
    </xf>
    <xf numFmtId="3" fontId="7" fillId="8" borderId="12" xfId="0" applyNumberFormat="1" applyFont="1" applyFill="1" applyBorder="1" applyAlignment="1">
      <alignment horizontal="center" vertical="center"/>
    </xf>
    <xf numFmtId="0" fontId="75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wrapText="1"/>
    </xf>
    <xf numFmtId="3" fontId="12" fillId="7" borderId="14" xfId="0" applyNumberFormat="1" applyFont="1" applyFill="1" applyBorder="1" applyAlignment="1">
      <alignment wrapText="1"/>
    </xf>
    <xf numFmtId="0" fontId="9" fillId="0" borderId="0" xfId="0" applyFont="1"/>
    <xf numFmtId="3" fontId="12" fillId="0" borderId="12" xfId="0" applyNumberFormat="1" applyFont="1" applyFill="1" applyBorder="1" applyAlignment="1">
      <alignment wrapText="1"/>
    </xf>
    <xf numFmtId="3" fontId="9" fillId="0" borderId="12" xfId="0" applyNumberFormat="1" applyFont="1" applyFill="1" applyBorder="1" applyAlignment="1">
      <alignment wrapText="1"/>
    </xf>
    <xf numFmtId="3" fontId="12" fillId="7" borderId="12" xfId="0" applyNumberFormat="1" applyFont="1" applyFill="1" applyBorder="1" applyAlignment="1">
      <alignment wrapText="1"/>
    </xf>
    <xf numFmtId="3" fontId="23" fillId="0" borderId="14" xfId="0" applyNumberFormat="1" applyFont="1" applyBorder="1" applyAlignment="1">
      <alignment horizontal="center" vertical="center" wrapText="1"/>
    </xf>
    <xf numFmtId="3" fontId="23" fillId="0" borderId="44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horizontal="center" vertical="center" wrapText="1"/>
    </xf>
    <xf numFmtId="3" fontId="26" fillId="0" borderId="14" xfId="0" applyNumberFormat="1" applyFont="1" applyBorder="1" applyAlignment="1">
      <alignment horizontal="center" vertical="center" wrapText="1"/>
    </xf>
    <xf numFmtId="3" fontId="25" fillId="0" borderId="14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left" vertical="center" wrapText="1"/>
    </xf>
    <xf numFmtId="3" fontId="23" fillId="0" borderId="1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23" fillId="0" borderId="0" xfId="0" applyNumberFormat="1" applyFont="1" applyBorder="1" applyAlignment="1">
      <alignment horizontal="left" vertical="center" wrapText="1"/>
    </xf>
    <xf numFmtId="0" fontId="21" fillId="4" borderId="19" xfId="0" applyFont="1" applyFill="1" applyBorder="1" applyAlignment="1">
      <alignment vertical="center"/>
    </xf>
    <xf numFmtId="3" fontId="23" fillId="4" borderId="46" xfId="0" applyNumberFormat="1" applyFont="1" applyFill="1" applyBorder="1" applyAlignment="1">
      <alignment horizontal="left" vertical="center" wrapText="1"/>
    </xf>
    <xf numFmtId="49" fontId="50" fillId="0" borderId="0" xfId="0" applyNumberFormat="1" applyFont="1"/>
    <xf numFmtId="3" fontId="23" fillId="0" borderId="58" xfId="0" applyNumberFormat="1" applyFont="1" applyBorder="1" applyAlignment="1">
      <alignment vertical="center" wrapText="1"/>
    </xf>
    <xf numFmtId="3" fontId="34" fillId="0" borderId="0" xfId="0" applyNumberFormat="1" applyFont="1"/>
    <xf numFmtId="0" fontId="34" fillId="0" borderId="0" xfId="0" applyFont="1"/>
    <xf numFmtId="0" fontId="49" fillId="0" borderId="14" xfId="0" applyFont="1" applyBorder="1"/>
    <xf numFmtId="3" fontId="77" fillId="0" borderId="12" xfId="0" applyNumberFormat="1" applyFont="1" applyBorder="1" applyAlignment="1">
      <alignment horizontal="left" vertical="center" wrapText="1"/>
    </xf>
    <xf numFmtId="0" fontId="24" fillId="23" borderId="40" xfId="0" applyFont="1" applyFill="1" applyBorder="1" applyAlignment="1">
      <alignment vertical="center" wrapText="1"/>
    </xf>
    <xf numFmtId="0" fontId="24" fillId="23" borderId="3" xfId="0" applyFont="1" applyFill="1" applyBorder="1" applyAlignment="1">
      <alignment vertical="center" wrapText="1"/>
    </xf>
    <xf numFmtId="3" fontId="23" fillId="0" borderId="49" xfId="0" applyNumberFormat="1" applyFont="1" applyBorder="1" applyAlignment="1">
      <alignment horizontal="left" vertical="center" wrapText="1"/>
    </xf>
    <xf numFmtId="0" fontId="21" fillId="11" borderId="9" xfId="0" applyFont="1" applyFill="1" applyBorder="1" applyAlignment="1">
      <alignment vertical="center"/>
    </xf>
    <xf numFmtId="3" fontId="23" fillId="11" borderId="7" xfId="0" applyNumberFormat="1" applyFont="1" applyFill="1" applyBorder="1" applyAlignment="1">
      <alignment vertical="center" wrapText="1"/>
    </xf>
    <xf numFmtId="3" fontId="25" fillId="0" borderId="48" xfId="0" applyNumberFormat="1" applyFont="1" applyBorder="1" applyAlignment="1">
      <alignment horizontal="left" vertical="center" wrapText="1"/>
    </xf>
    <xf numFmtId="3" fontId="25" fillId="0" borderId="23" xfId="0" applyNumberFormat="1" applyFont="1" applyBorder="1" applyAlignment="1">
      <alignment vertical="center" wrapText="1"/>
    </xf>
    <xf numFmtId="3" fontId="25" fillId="0" borderId="0" xfId="0" applyNumberFormat="1" applyFont="1" applyBorder="1" applyAlignment="1">
      <alignment horizontal="left" vertical="center" wrapText="1"/>
    </xf>
    <xf numFmtId="3" fontId="27" fillId="9" borderId="67" xfId="0" applyNumberFormat="1" applyFont="1" applyFill="1" applyBorder="1" applyAlignment="1">
      <alignment horizontal="center" vertical="center" wrapText="1"/>
    </xf>
    <xf numFmtId="3" fontId="34" fillId="23" borderId="18" xfId="0" applyNumberFormat="1" applyFont="1" applyFill="1" applyBorder="1" applyAlignment="1">
      <alignment horizontal="center" vertical="center" wrapText="1"/>
    </xf>
    <xf numFmtId="3" fontId="34" fillId="23" borderId="30" xfId="0" applyNumberFormat="1" applyFont="1" applyFill="1" applyBorder="1" applyAlignment="1">
      <alignment horizontal="center" vertical="center" wrapText="1"/>
    </xf>
    <xf numFmtId="3" fontId="12" fillId="23" borderId="19" xfId="0" applyNumberFormat="1" applyFont="1" applyFill="1" applyBorder="1" applyAlignment="1">
      <alignment horizontal="right"/>
    </xf>
    <xf numFmtId="3" fontId="12" fillId="23" borderId="30" xfId="0" applyNumberFormat="1" applyFont="1" applyFill="1" applyBorder="1" applyAlignment="1">
      <alignment horizontal="right"/>
    </xf>
    <xf numFmtId="3" fontId="12" fillId="23" borderId="30" xfId="0" applyNumberFormat="1" applyFont="1" applyFill="1" applyBorder="1" applyAlignment="1">
      <alignment horizontal="right" vertical="center"/>
    </xf>
    <xf numFmtId="3" fontId="27" fillId="9" borderId="71" xfId="0" applyNumberFormat="1" applyFont="1" applyFill="1" applyBorder="1" applyAlignment="1">
      <alignment vertical="center" wrapText="1"/>
    </xf>
    <xf numFmtId="3" fontId="34" fillId="23" borderId="55" xfId="0" applyNumberFormat="1" applyFont="1" applyFill="1" applyBorder="1" applyAlignment="1">
      <alignment horizontal="center" vertical="center" wrapText="1"/>
    </xf>
    <xf numFmtId="3" fontId="34" fillId="15" borderId="1" xfId="0" applyNumberFormat="1" applyFont="1" applyFill="1" applyBorder="1" applyAlignment="1">
      <alignment horizontal="center" vertical="center" wrapText="1"/>
    </xf>
    <xf numFmtId="3" fontId="34" fillId="23" borderId="54" xfId="0" applyNumberFormat="1" applyFont="1" applyFill="1" applyBorder="1" applyAlignment="1">
      <alignment horizontal="center" vertical="center" wrapText="1"/>
    </xf>
    <xf numFmtId="3" fontId="34" fillId="2" borderId="69" xfId="0" applyNumberFormat="1" applyFont="1" applyFill="1" applyBorder="1" applyAlignment="1">
      <alignment horizontal="center" vertical="center" wrapText="1"/>
    </xf>
    <xf numFmtId="3" fontId="50" fillId="0" borderId="46" xfId="0" applyNumberFormat="1" applyFont="1" applyBorder="1" applyAlignment="1">
      <alignment vertical="center"/>
    </xf>
    <xf numFmtId="3" fontId="50" fillId="0" borderId="69" xfId="0" applyNumberFormat="1" applyFont="1" applyBorder="1" applyAlignment="1">
      <alignment vertical="center"/>
    </xf>
    <xf numFmtId="3" fontId="50" fillId="0" borderId="56" xfId="0" applyNumberFormat="1" applyFont="1" applyBorder="1" applyAlignment="1">
      <alignment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3" fillId="0" borderId="44" xfId="0" applyNumberFormat="1" applyFont="1" applyBorder="1" applyAlignment="1">
      <alignment horizontal="left" vertical="center" wrapText="1"/>
    </xf>
    <xf numFmtId="3" fontId="25" fillId="7" borderId="48" xfId="0" applyNumberFormat="1" applyFont="1" applyFill="1" applyBorder="1" applyAlignment="1">
      <alignment horizontal="left" vertical="center" wrapText="1"/>
    </xf>
    <xf numFmtId="3" fontId="23" fillId="7" borderId="69" xfId="0" applyNumberFormat="1" applyFont="1" applyFill="1" applyBorder="1" applyAlignment="1">
      <alignment horizontal="left" vertical="center" wrapText="1"/>
    </xf>
    <xf numFmtId="3" fontId="21" fillId="2" borderId="56" xfId="0" applyNumberFormat="1" applyFont="1" applyFill="1" applyBorder="1" applyAlignment="1">
      <alignment horizontal="center" vertical="center"/>
    </xf>
    <xf numFmtId="3" fontId="21" fillId="8" borderId="56" xfId="0" applyNumberFormat="1" applyFont="1" applyFill="1" applyBorder="1" applyAlignment="1">
      <alignment vertical="center"/>
    </xf>
    <xf numFmtId="3" fontId="23" fillId="7" borderId="44" xfId="0" applyNumberFormat="1" applyFont="1" applyFill="1" applyBorder="1" applyAlignment="1">
      <alignment horizontal="left" vertical="center" wrapText="1"/>
    </xf>
    <xf numFmtId="0" fontId="27" fillId="0" borderId="48" xfId="0" applyFont="1" applyBorder="1" applyAlignment="1">
      <alignment vertical="center"/>
    </xf>
    <xf numFmtId="0" fontId="21" fillId="0" borderId="76" xfId="0" applyFont="1" applyBorder="1" applyAlignment="1">
      <alignment vertical="center"/>
    </xf>
    <xf numFmtId="0" fontId="21" fillId="4" borderId="45" xfId="0" applyFont="1" applyFill="1" applyBorder="1" applyAlignment="1">
      <alignment vertical="center"/>
    </xf>
    <xf numFmtId="0" fontId="21" fillId="4" borderId="46" xfId="0" applyFont="1" applyFill="1" applyBorder="1" applyAlignment="1">
      <alignment vertical="center"/>
    </xf>
    <xf numFmtId="0" fontId="21" fillId="4" borderId="56" xfId="0" applyFont="1" applyFill="1" applyBorder="1" applyAlignment="1">
      <alignment vertical="center"/>
    </xf>
    <xf numFmtId="0" fontId="24" fillId="23" borderId="21" xfId="0" applyFont="1" applyFill="1" applyBorder="1" applyAlignment="1">
      <alignment vertical="center" wrapText="1"/>
    </xf>
    <xf numFmtId="0" fontId="24" fillId="23" borderId="22" xfId="0" applyFont="1" applyFill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3" fontId="37" fillId="12" borderId="0" xfId="0" applyNumberFormat="1" applyFont="1" applyFill="1" applyBorder="1" applyAlignment="1">
      <alignment vertical="center" wrapText="1"/>
    </xf>
    <xf numFmtId="3" fontId="25" fillId="24" borderId="25" xfId="0" applyNumberFormat="1" applyFont="1" applyFill="1" applyBorder="1" applyAlignment="1">
      <alignment vertical="center" wrapText="1"/>
    </xf>
    <xf numFmtId="3" fontId="23" fillId="0" borderId="18" xfId="0" applyNumberFormat="1" applyFont="1" applyBorder="1" applyAlignment="1">
      <alignment vertical="center"/>
    </xf>
    <xf numFmtId="3" fontId="25" fillId="2" borderId="10" xfId="0" applyNumberFormat="1" applyFont="1" applyFill="1" applyBorder="1" applyAlignment="1">
      <alignment vertical="center" wrapText="1"/>
    </xf>
    <xf numFmtId="3" fontId="23" fillId="0" borderId="61" xfId="0" applyNumberFormat="1" applyFont="1" applyBorder="1" applyAlignment="1">
      <alignment vertical="center"/>
    </xf>
    <xf numFmtId="3" fontId="25" fillId="15" borderId="10" xfId="0" applyNumberFormat="1" applyFont="1" applyFill="1" applyBorder="1" applyAlignment="1">
      <alignment horizontal="center" vertical="center" wrapText="1"/>
    </xf>
    <xf numFmtId="3" fontId="25" fillId="24" borderId="10" xfId="0" applyNumberFormat="1" applyFont="1" applyFill="1" applyBorder="1" applyAlignment="1">
      <alignment vertical="center" wrapText="1"/>
    </xf>
    <xf numFmtId="3" fontId="23" fillId="23" borderId="12" xfId="0" applyNumberFormat="1" applyFont="1" applyFill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3" fontId="23" fillId="23" borderId="12" xfId="0" applyNumberFormat="1" applyFont="1" applyFill="1" applyBorder="1" applyAlignment="1">
      <alignment vertical="center"/>
    </xf>
    <xf numFmtId="0" fontId="24" fillId="2" borderId="50" xfId="0" applyFont="1" applyFill="1" applyBorder="1" applyAlignment="1">
      <alignment vertical="center" wrapText="1"/>
    </xf>
    <xf numFmtId="3" fontId="23" fillId="0" borderId="15" xfId="0" applyNumberFormat="1" applyFont="1" applyBorder="1" applyAlignment="1">
      <alignment vertical="center"/>
    </xf>
    <xf numFmtId="0" fontId="24" fillId="2" borderId="16" xfId="0" applyFont="1" applyFill="1" applyBorder="1" applyAlignment="1">
      <alignment vertical="center" wrapText="1"/>
    </xf>
    <xf numFmtId="0" fontId="24" fillId="2" borderId="21" xfId="0" applyFont="1" applyFill="1" applyBorder="1" applyAlignment="1">
      <alignment vertical="center" wrapText="1"/>
    </xf>
    <xf numFmtId="3" fontId="23" fillId="7" borderId="46" xfId="0" applyNumberFormat="1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center" vertical="center" wrapText="1"/>
    </xf>
    <xf numFmtId="3" fontId="20" fillId="14" borderId="2" xfId="0" applyNumberFormat="1" applyFont="1" applyFill="1" applyBorder="1" applyAlignment="1">
      <alignment vertical="center" wrapText="1"/>
    </xf>
    <xf numFmtId="0" fontId="21" fillId="3" borderId="13" xfId="0" applyFont="1" applyFill="1" applyBorder="1" applyAlignment="1">
      <alignment vertical="center"/>
    </xf>
    <xf numFmtId="3" fontId="23" fillId="3" borderId="14" xfId="0" applyNumberFormat="1" applyFont="1" applyFill="1" applyBorder="1" applyAlignment="1">
      <alignment horizontal="left" vertical="center" wrapText="1"/>
    </xf>
    <xf numFmtId="3" fontId="23" fillId="3" borderId="12" xfId="0" applyNumberFormat="1" applyFont="1" applyFill="1" applyBorder="1" applyAlignment="1">
      <alignment horizontal="left" vertical="center" wrapText="1"/>
    </xf>
    <xf numFmtId="3" fontId="23" fillId="3" borderId="12" xfId="0" applyNumberFormat="1" applyFont="1" applyFill="1" applyBorder="1" applyAlignment="1">
      <alignment vertical="center" wrapText="1"/>
    </xf>
    <xf numFmtId="3" fontId="23" fillId="0" borderId="14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vertical="center" wrapText="1"/>
    </xf>
    <xf numFmtId="3" fontId="23" fillId="0" borderId="1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1" fillId="0" borderId="65" xfId="0" applyNumberFormat="1" applyFont="1" applyBorder="1" applyAlignment="1">
      <alignment vertical="center" wrapText="1"/>
    </xf>
    <xf numFmtId="3" fontId="21" fillId="0" borderId="71" xfId="0" applyNumberFormat="1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3" fontId="21" fillId="17" borderId="15" xfId="0" applyNumberFormat="1" applyFont="1" applyFill="1" applyBorder="1" applyAlignment="1">
      <alignment vertical="center" wrapText="1"/>
    </xf>
    <xf numFmtId="3" fontId="23" fillId="17" borderId="15" xfId="0" applyNumberFormat="1" applyFont="1" applyFill="1" applyBorder="1" applyAlignment="1">
      <alignment vertical="center"/>
    </xf>
    <xf numFmtId="3" fontId="23" fillId="3" borderId="19" xfId="0" applyNumberFormat="1" applyFont="1" applyFill="1" applyBorder="1" applyAlignment="1">
      <alignment vertical="center" wrapText="1"/>
    </xf>
    <xf numFmtId="3" fontId="21" fillId="0" borderId="41" xfId="0" applyNumberFormat="1" applyFont="1" applyBorder="1" applyAlignment="1">
      <alignment vertical="center" wrapText="1"/>
    </xf>
    <xf numFmtId="3" fontId="26" fillId="25" borderId="12" xfId="0" applyNumberFormat="1" applyFont="1" applyFill="1" applyBorder="1" applyAlignment="1">
      <alignment vertical="center"/>
    </xf>
    <xf numFmtId="3" fontId="26" fillId="25" borderId="43" xfId="0" applyNumberFormat="1" applyFont="1" applyFill="1" applyBorder="1" applyAlignment="1">
      <alignment vertical="center"/>
    </xf>
    <xf numFmtId="3" fontId="27" fillId="25" borderId="11" xfId="0" applyNumberFormat="1" applyFont="1" applyFill="1" applyBorder="1" applyAlignment="1">
      <alignment horizontal="center" vertical="center" wrapText="1"/>
    </xf>
    <xf numFmtId="0" fontId="46" fillId="25" borderId="20" xfId="0" applyFont="1" applyFill="1" applyBorder="1" applyAlignment="1">
      <alignment horizontal="center" vertical="center" wrapText="1"/>
    </xf>
    <xf numFmtId="0" fontId="46" fillId="25" borderId="40" xfId="0" applyFont="1" applyFill="1" applyBorder="1" applyAlignment="1">
      <alignment horizontal="center" vertical="center" wrapText="1"/>
    </xf>
    <xf numFmtId="3" fontId="20" fillId="25" borderId="32" xfId="0" applyNumberFormat="1" applyFont="1" applyFill="1" applyBorder="1" applyAlignment="1">
      <alignment horizontal="center" vertical="center" wrapText="1"/>
    </xf>
    <xf numFmtId="3" fontId="20" fillId="25" borderId="32" xfId="0" applyNumberFormat="1" applyFont="1" applyFill="1" applyBorder="1" applyAlignment="1">
      <alignment vertical="center" wrapText="1"/>
    </xf>
    <xf numFmtId="3" fontId="20" fillId="25" borderId="33" xfId="0" applyNumberFormat="1" applyFont="1" applyFill="1" applyBorder="1" applyAlignment="1">
      <alignment vertical="center" wrapText="1"/>
    </xf>
    <xf numFmtId="3" fontId="20" fillId="25" borderId="67" xfId="0" applyNumberFormat="1" applyFont="1" applyFill="1" applyBorder="1" applyAlignment="1">
      <alignment vertical="center" wrapText="1"/>
    </xf>
    <xf numFmtId="3" fontId="20" fillId="25" borderId="37" xfId="0" applyNumberFormat="1" applyFont="1" applyFill="1" applyBorder="1" applyAlignment="1">
      <alignment vertical="center" wrapText="1"/>
    </xf>
    <xf numFmtId="3" fontId="20" fillId="25" borderId="12" xfId="0" applyNumberFormat="1" applyFont="1" applyFill="1" applyBorder="1" applyAlignment="1">
      <alignment vertical="center" wrapText="1"/>
    </xf>
    <xf numFmtId="3" fontId="20" fillId="25" borderId="7" xfId="0" applyNumberFormat="1" applyFont="1" applyFill="1" applyBorder="1" applyAlignment="1">
      <alignment vertical="center" wrapText="1"/>
    </xf>
    <xf numFmtId="3" fontId="27" fillId="25" borderId="9" xfId="0" applyNumberFormat="1" applyFont="1" applyFill="1" applyBorder="1" applyAlignment="1">
      <alignment vertical="center" wrapText="1"/>
    </xf>
    <xf numFmtId="3" fontId="27" fillId="25" borderId="7" xfId="0" applyNumberFormat="1" applyFont="1" applyFill="1" applyBorder="1" applyAlignment="1">
      <alignment vertical="center" wrapText="1"/>
    </xf>
    <xf numFmtId="3" fontId="18" fillId="25" borderId="29" xfId="0" applyNumberFormat="1" applyFont="1" applyFill="1" applyBorder="1" applyAlignment="1">
      <alignment horizontal="center" vertical="center" wrapText="1"/>
    </xf>
    <xf numFmtId="3" fontId="79" fillId="25" borderId="29" xfId="0" applyNumberFormat="1" applyFont="1" applyFill="1" applyBorder="1" applyAlignment="1">
      <alignment horizontal="center" vertical="center" wrapText="1"/>
    </xf>
    <xf numFmtId="3" fontId="18" fillId="25" borderId="12" xfId="0" applyNumberFormat="1" applyFont="1" applyFill="1" applyBorder="1" applyAlignment="1">
      <alignment horizontal="center" vertical="center" wrapText="1"/>
    </xf>
    <xf numFmtId="3" fontId="27" fillId="25" borderId="15" xfId="0" applyNumberFormat="1" applyFont="1" applyFill="1" applyBorder="1" applyAlignment="1">
      <alignment horizontal="center" vertical="center" wrapText="1"/>
    </xf>
    <xf numFmtId="3" fontId="79" fillId="25" borderId="13" xfId="0" applyNumberFormat="1" applyFont="1" applyFill="1" applyBorder="1" applyAlignment="1">
      <alignment horizontal="center" vertical="center" wrapText="1"/>
    </xf>
    <xf numFmtId="3" fontId="27" fillId="25" borderId="10" xfId="0" applyNumberFormat="1" applyFont="1" applyFill="1" applyBorder="1" applyAlignment="1">
      <alignment vertical="center" wrapText="1"/>
    </xf>
    <xf numFmtId="3" fontId="27" fillId="25" borderId="14" xfId="0" applyNumberFormat="1" applyFont="1" applyFill="1" applyBorder="1" applyAlignment="1">
      <alignment horizontal="center" vertical="center" wrapText="1"/>
    </xf>
    <xf numFmtId="3" fontId="79" fillId="25" borderId="9" xfId="0" applyNumberFormat="1" applyFont="1" applyFill="1" applyBorder="1" applyAlignment="1">
      <alignment vertical="center"/>
    </xf>
    <xf numFmtId="0" fontId="18" fillId="23" borderId="0" xfId="0" applyFont="1" applyFill="1"/>
    <xf numFmtId="3" fontId="18" fillId="23" borderId="0" xfId="0" applyNumberFormat="1" applyFont="1" applyFill="1"/>
    <xf numFmtId="3" fontId="26" fillId="23" borderId="0" xfId="0" applyNumberFormat="1" applyFont="1" applyFill="1"/>
    <xf numFmtId="3" fontId="23" fillId="3" borderId="44" xfId="0" applyNumberFormat="1" applyFont="1" applyFill="1" applyBorder="1" applyAlignment="1">
      <alignment horizontal="left" vertical="center" wrapText="1"/>
    </xf>
    <xf numFmtId="0" fontId="21" fillId="3" borderId="19" xfId="0" applyFont="1" applyFill="1" applyBorder="1" applyAlignment="1">
      <alignment vertical="center"/>
    </xf>
    <xf numFmtId="3" fontId="23" fillId="3" borderId="48" xfId="0" applyNumberFormat="1" applyFont="1" applyFill="1" applyBorder="1" applyAlignment="1">
      <alignment horizontal="left" vertical="center" wrapText="1"/>
    </xf>
    <xf numFmtId="3" fontId="34" fillId="17" borderId="69" xfId="0" applyNumberFormat="1" applyFont="1" applyFill="1" applyBorder="1" applyAlignment="1">
      <alignment horizontal="left" vertical="center" wrapText="1"/>
    </xf>
    <xf numFmtId="3" fontId="20" fillId="0" borderId="34" xfId="0" applyNumberFormat="1" applyFont="1" applyBorder="1" applyAlignment="1">
      <alignment vertical="center" wrapText="1"/>
    </xf>
    <xf numFmtId="3" fontId="23" fillId="2" borderId="44" xfId="0" applyNumberFormat="1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vertical="center"/>
    </xf>
    <xf numFmtId="3" fontId="25" fillId="2" borderId="49" xfId="0" applyNumberFormat="1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vertical="center"/>
    </xf>
    <xf numFmtId="0" fontId="21" fillId="2" borderId="17" xfId="0" applyFont="1" applyFill="1" applyBorder="1" applyAlignment="1">
      <alignment vertical="center"/>
    </xf>
    <xf numFmtId="3" fontId="79" fillId="6" borderId="14" xfId="0" applyNumberFormat="1" applyFont="1" applyFill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3" fontId="38" fillId="20" borderId="0" xfId="0" applyNumberFormat="1" applyFont="1" applyFill="1" applyBorder="1" applyAlignment="1">
      <alignment vertical="center"/>
    </xf>
    <xf numFmtId="3" fontId="23" fillId="0" borderId="1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71" fillId="25" borderId="12" xfId="0" applyNumberFormat="1" applyFont="1" applyFill="1" applyBorder="1" applyAlignment="1">
      <alignment horizontal="center" vertical="center" wrapText="1"/>
    </xf>
    <xf numFmtId="3" fontId="71" fillId="25" borderId="18" xfId="0" applyNumberFormat="1" applyFont="1" applyFill="1" applyBorder="1" applyAlignment="1">
      <alignment horizontal="center" vertical="center"/>
    </xf>
    <xf numFmtId="4" fontId="9" fillId="0" borderId="77" xfId="0" applyNumberFormat="1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4" fontId="14" fillId="2" borderId="12" xfId="0" applyNumberFormat="1" applyFont="1" applyFill="1" applyBorder="1" applyAlignment="1">
      <alignment wrapText="1"/>
    </xf>
    <xf numFmtId="0" fontId="16" fillId="0" borderId="25" xfId="0" applyFont="1" applyFill="1" applyBorder="1" applyAlignment="1">
      <alignment wrapText="1"/>
    </xf>
    <xf numFmtId="4" fontId="16" fillId="0" borderId="25" xfId="0" applyNumberFormat="1" applyFont="1" applyBorder="1"/>
    <xf numFmtId="0" fontId="69" fillId="0" borderId="37" xfId="0" applyFont="1" applyFill="1" applyBorder="1" applyAlignment="1">
      <alignment wrapText="1"/>
    </xf>
    <xf numFmtId="4" fontId="69" fillId="0" borderId="32" xfId="0" applyNumberFormat="1" applyFont="1" applyBorder="1"/>
    <xf numFmtId="0" fontId="69" fillId="0" borderId="10" xfId="0" applyFont="1" applyFill="1" applyBorder="1" applyAlignment="1">
      <alignment wrapText="1"/>
    </xf>
    <xf numFmtId="4" fontId="69" fillId="0" borderId="10" xfId="0" applyNumberFormat="1" applyFont="1" applyBorder="1"/>
    <xf numFmtId="4" fontId="69" fillId="0" borderId="18" xfId="0" applyNumberFormat="1" applyFont="1" applyBorder="1"/>
    <xf numFmtId="0" fontId="16" fillId="7" borderId="12" xfId="0" applyFont="1" applyFill="1" applyBorder="1" applyAlignment="1">
      <alignment wrapText="1"/>
    </xf>
    <xf numFmtId="4" fontId="16" fillId="7" borderId="12" xfId="0" applyNumberFormat="1" applyFont="1" applyFill="1" applyBorder="1"/>
    <xf numFmtId="0" fontId="70" fillId="8" borderId="12" xfId="0" applyFont="1" applyFill="1" applyBorder="1"/>
    <xf numFmtId="0" fontId="16" fillId="0" borderId="30" xfId="0" applyFont="1" applyFill="1" applyBorder="1" applyAlignment="1">
      <alignment wrapText="1"/>
    </xf>
    <xf numFmtId="0" fontId="69" fillId="0" borderId="41" xfId="0" applyFont="1" applyFill="1" applyBorder="1" applyAlignment="1">
      <alignment wrapText="1"/>
    </xf>
    <xf numFmtId="0" fontId="69" fillId="0" borderId="18" xfId="0" applyFont="1" applyFill="1" applyBorder="1" applyAlignment="1">
      <alignment wrapText="1"/>
    </xf>
    <xf numFmtId="0" fontId="16" fillId="7" borderId="19" xfId="0" applyFont="1" applyFill="1" applyBorder="1" applyAlignment="1">
      <alignment wrapText="1"/>
    </xf>
    <xf numFmtId="3" fontId="69" fillId="0" borderId="12" xfId="0" applyNumberFormat="1" applyFont="1" applyBorder="1"/>
    <xf numFmtId="3" fontId="16" fillId="7" borderId="12" xfId="0" applyNumberFormat="1" applyFont="1" applyFill="1" applyBorder="1"/>
    <xf numFmtId="0" fontId="24" fillId="23" borderId="6" xfId="0" applyFont="1" applyFill="1" applyBorder="1" applyAlignment="1">
      <alignment vertical="center" wrapText="1"/>
    </xf>
    <xf numFmtId="4" fontId="14" fillId="2" borderId="15" xfId="0" applyNumberFormat="1" applyFont="1" applyFill="1" applyBorder="1" applyAlignment="1">
      <alignment wrapText="1"/>
    </xf>
    <xf numFmtId="0" fontId="9" fillId="2" borderId="0" xfId="0" applyFont="1" applyFill="1" applyBorder="1" applyAlignment="1">
      <alignment horizontal="right" wrapText="1"/>
    </xf>
    <xf numFmtId="0" fontId="11" fillId="0" borderId="12" xfId="0" applyFont="1" applyBorder="1"/>
    <xf numFmtId="0" fontId="83" fillId="0" borderId="10" xfId="0" applyFont="1" applyBorder="1" applyAlignment="1">
      <alignment horizontal="left" vertical="center" wrapText="1"/>
    </xf>
    <xf numFmtId="0" fontId="74" fillId="0" borderId="12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/>
    </xf>
    <xf numFmtId="3" fontId="74" fillId="0" borderId="12" xfId="0" applyNumberFormat="1" applyFont="1" applyBorder="1" applyAlignment="1">
      <alignment horizontal="center" vertical="center"/>
    </xf>
    <xf numFmtId="4" fontId="74" fillId="0" borderId="12" xfId="0" applyNumberFormat="1" applyFont="1" applyBorder="1" applyAlignment="1">
      <alignment horizontal="center" vertical="center" wrapText="1"/>
    </xf>
    <xf numFmtId="3" fontId="74" fillId="0" borderId="12" xfId="0" applyNumberFormat="1" applyFont="1" applyBorder="1" applyAlignment="1">
      <alignment horizontal="center" vertical="center" wrapText="1"/>
    </xf>
    <xf numFmtId="3" fontId="74" fillId="0" borderId="10" xfId="0" applyNumberFormat="1" applyFont="1" applyBorder="1" applyAlignment="1">
      <alignment horizontal="center" vertical="center"/>
    </xf>
    <xf numFmtId="3" fontId="74" fillId="2" borderId="10" xfId="0" applyNumberFormat="1" applyFont="1" applyFill="1" applyBorder="1" applyAlignment="1">
      <alignment horizontal="center" vertical="center"/>
    </xf>
    <xf numFmtId="3" fontId="74" fillId="2" borderId="18" xfId="0" applyNumberFormat="1" applyFont="1" applyFill="1" applyBorder="1" applyAlignment="1">
      <alignment horizontal="center" vertical="center"/>
    </xf>
    <xf numFmtId="3" fontId="74" fillId="2" borderId="11" xfId="0" applyNumberFormat="1" applyFont="1" applyFill="1" applyBorder="1" applyAlignment="1">
      <alignment horizontal="left" vertical="center" wrapText="1"/>
    </xf>
    <xf numFmtId="0" fontId="74" fillId="0" borderId="10" xfId="0" applyFont="1" applyBorder="1" applyAlignment="1">
      <alignment horizontal="left" vertical="center" wrapText="1"/>
    </xf>
    <xf numFmtId="0" fontId="74" fillId="0" borderId="12" xfId="0" applyFont="1" applyBorder="1" applyAlignment="1">
      <alignment horizontal="left" vertical="center" wrapText="1"/>
    </xf>
    <xf numFmtId="0" fontId="71" fillId="0" borderId="14" xfId="0" applyFont="1" applyBorder="1" applyAlignment="1">
      <alignment horizontal="center" vertical="center" wrapText="1"/>
    </xf>
    <xf numFmtId="0" fontId="75" fillId="2" borderId="55" xfId="0" applyFont="1" applyFill="1" applyBorder="1" applyAlignment="1">
      <alignment horizontal="center" vertical="center" wrapText="1"/>
    </xf>
    <xf numFmtId="0" fontId="12" fillId="15" borderId="12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wrapText="1"/>
    </xf>
    <xf numFmtId="0" fontId="84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8" borderId="12" xfId="0" applyFont="1" applyFill="1" applyBorder="1"/>
    <xf numFmtId="0" fontId="85" fillId="23" borderId="12" xfId="0" applyFont="1" applyFill="1" applyBorder="1" applyAlignment="1">
      <alignment horizontal="center" vertical="center" wrapText="1"/>
    </xf>
    <xf numFmtId="0" fontId="85" fillId="23" borderId="12" xfId="0" applyFont="1" applyFill="1" applyBorder="1" applyAlignment="1">
      <alignment horizontal="center" vertical="center"/>
    </xf>
    <xf numFmtId="3" fontId="85" fillId="23" borderId="12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 wrapText="1"/>
    </xf>
    <xf numFmtId="3" fontId="9" fillId="13" borderId="12" xfId="0" applyNumberFormat="1" applyFont="1" applyFill="1" applyBorder="1" applyAlignment="1">
      <alignment wrapText="1"/>
    </xf>
    <xf numFmtId="3" fontId="12" fillId="0" borderId="19" xfId="0" applyNumberFormat="1" applyFont="1" applyFill="1" applyBorder="1" applyAlignment="1">
      <alignment wrapText="1"/>
    </xf>
    <xf numFmtId="3" fontId="9" fillId="0" borderId="19" xfId="0" applyNumberFormat="1" applyFont="1" applyFill="1" applyBorder="1" applyAlignment="1">
      <alignment wrapText="1"/>
    </xf>
    <xf numFmtId="0" fontId="12" fillId="29" borderId="16" xfId="0" applyFont="1" applyFill="1" applyBorder="1" applyAlignment="1">
      <alignment horizontal="left" wrapText="1"/>
    </xf>
    <xf numFmtId="0" fontId="0" fillId="0" borderId="40" xfId="0" applyBorder="1"/>
    <xf numFmtId="0" fontId="12" fillId="29" borderId="50" xfId="0" applyFont="1" applyFill="1" applyBorder="1" applyAlignment="1">
      <alignment horizontal="left" wrapText="1"/>
    </xf>
    <xf numFmtId="0" fontId="9" fillId="0" borderId="50" xfId="0" applyFont="1" applyBorder="1"/>
    <xf numFmtId="3" fontId="12" fillId="13" borderId="13" xfId="0" applyNumberFormat="1" applyFont="1" applyFill="1" applyBorder="1" applyAlignment="1">
      <alignment wrapText="1"/>
    </xf>
    <xf numFmtId="3" fontId="9" fillId="13" borderId="13" xfId="0" applyNumberFormat="1" applyFont="1" applyFill="1" applyBorder="1" applyAlignment="1">
      <alignment wrapText="1"/>
    </xf>
    <xf numFmtId="3" fontId="12" fillId="7" borderId="3" xfId="0" applyNumberFormat="1" applyFont="1" applyFill="1" applyBorder="1" applyAlignment="1">
      <alignment wrapText="1"/>
    </xf>
    <xf numFmtId="3" fontId="12" fillId="13" borderId="61" xfId="0" applyNumberFormat="1" applyFont="1" applyFill="1" applyBorder="1" applyAlignment="1">
      <alignment wrapText="1"/>
    </xf>
    <xf numFmtId="3" fontId="9" fillId="0" borderId="3" xfId="0" applyNumberFormat="1" applyFont="1" applyFill="1" applyBorder="1" applyAlignment="1">
      <alignment wrapText="1"/>
    </xf>
    <xf numFmtId="3" fontId="9" fillId="13" borderId="36" xfId="0" applyNumberFormat="1" applyFont="1" applyFill="1" applyBorder="1" applyAlignment="1">
      <alignment wrapText="1"/>
    </xf>
    <xf numFmtId="0" fontId="9" fillId="2" borderId="0" xfId="0" applyFont="1" applyFill="1" applyBorder="1"/>
    <xf numFmtId="0" fontId="1" fillId="6" borderId="5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center" wrapText="1"/>
    </xf>
    <xf numFmtId="0" fontId="13" fillId="26" borderId="12" xfId="0" applyFont="1" applyFill="1" applyBorder="1" applyAlignment="1">
      <alignment wrapText="1"/>
    </xf>
    <xf numFmtId="0" fontId="13" fillId="2" borderId="12" xfId="0" applyFont="1" applyFill="1" applyBorder="1" applyAlignment="1">
      <alignment wrapText="1"/>
    </xf>
    <xf numFmtId="3" fontId="10" fillId="2" borderId="12" xfId="0" applyNumberFormat="1" applyFont="1" applyFill="1" applyBorder="1"/>
    <xf numFmtId="3" fontId="11" fillId="2" borderId="12" xfId="0" applyNumberFormat="1" applyFont="1" applyFill="1" applyBorder="1"/>
    <xf numFmtId="3" fontId="9" fillId="0" borderId="12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3" fontId="14" fillId="13" borderId="12" xfId="0" applyNumberFormat="1" applyFont="1" applyFill="1" applyBorder="1" applyAlignment="1">
      <alignment wrapText="1"/>
    </xf>
    <xf numFmtId="3" fontId="14" fillId="2" borderId="12" xfId="0" applyNumberFormat="1" applyFont="1" applyFill="1" applyBorder="1" applyAlignment="1">
      <alignment wrapText="1"/>
    </xf>
    <xf numFmtId="3" fontId="14" fillId="2" borderId="0" xfId="0" applyNumberFormat="1" applyFont="1" applyFill="1" applyBorder="1" applyAlignment="1">
      <alignment wrapText="1"/>
    </xf>
    <xf numFmtId="3" fontId="10" fillId="25" borderId="33" xfId="0" applyNumberFormat="1" applyFont="1" applyFill="1" applyBorder="1" applyAlignment="1">
      <alignment wrapText="1"/>
    </xf>
    <xf numFmtId="3" fontId="10" fillId="0" borderId="33" xfId="0" applyNumberFormat="1" applyFont="1" applyBorder="1" applyAlignment="1">
      <alignment wrapText="1"/>
    </xf>
    <xf numFmtId="3" fontId="9" fillId="0" borderId="25" xfId="0" applyNumberFormat="1" applyFont="1" applyBorder="1" applyAlignment="1">
      <alignment wrapText="1"/>
    </xf>
    <xf numFmtId="3" fontId="14" fillId="14" borderId="10" xfId="0" applyNumberFormat="1" applyFont="1" applyFill="1" applyBorder="1" applyAlignment="1">
      <alignment wrapText="1"/>
    </xf>
    <xf numFmtId="3" fontId="14" fillId="14" borderId="22" xfId="0" applyNumberFormat="1" applyFont="1" applyFill="1" applyBorder="1" applyAlignment="1">
      <alignment wrapText="1"/>
    </xf>
    <xf numFmtId="3" fontId="14" fillId="14" borderId="7" xfId="0" applyNumberFormat="1" applyFont="1" applyFill="1" applyBorder="1" applyAlignment="1">
      <alignment wrapText="1"/>
    </xf>
    <xf numFmtId="3" fontId="14" fillId="14" borderId="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center" wrapText="1"/>
    </xf>
    <xf numFmtId="3" fontId="6" fillId="4" borderId="12" xfId="0" applyNumberFormat="1" applyFont="1" applyFill="1" applyBorder="1" applyAlignment="1">
      <alignment vertical="center" wrapText="1"/>
    </xf>
    <xf numFmtId="3" fontId="16" fillId="0" borderId="25" xfId="0" applyNumberFormat="1" applyFont="1" applyBorder="1"/>
    <xf numFmtId="3" fontId="9" fillId="0" borderId="15" xfId="0" applyNumberFormat="1" applyFont="1" applyBorder="1" applyAlignment="1">
      <alignment wrapText="1"/>
    </xf>
    <xf numFmtId="3" fontId="69" fillId="0" borderId="32" xfId="0" applyNumberFormat="1" applyFont="1" applyBorder="1"/>
    <xf numFmtId="3" fontId="69" fillId="0" borderId="18" xfId="0" applyNumberFormat="1" applyFont="1" applyBorder="1"/>
    <xf numFmtId="3" fontId="68" fillId="2" borderId="12" xfId="0" applyNumberFormat="1" applyFont="1" applyFill="1" applyBorder="1"/>
    <xf numFmtId="3" fontId="9" fillId="2" borderId="12" xfId="0" applyNumberFormat="1" applyFont="1" applyFill="1" applyBorder="1" applyAlignment="1">
      <alignment wrapText="1"/>
    </xf>
    <xf numFmtId="0" fontId="12" fillId="15" borderId="19" xfId="0" applyFont="1" applyFill="1" applyBorder="1" applyAlignment="1">
      <alignment horizontal="center" wrapText="1"/>
    </xf>
    <xf numFmtId="0" fontId="14" fillId="0" borderId="75" xfId="0" applyFont="1" applyBorder="1" applyAlignment="1">
      <alignment horizontal="left" vertical="center" wrapText="1"/>
    </xf>
    <xf numFmtId="0" fontId="14" fillId="14" borderId="0" xfId="0" applyFont="1" applyFill="1" applyBorder="1" applyAlignment="1">
      <alignment wrapText="1"/>
    </xf>
    <xf numFmtId="0" fontId="86" fillId="0" borderId="12" xfId="0" applyFont="1" applyBorder="1" applyAlignment="1">
      <alignment wrapText="1"/>
    </xf>
    <xf numFmtId="3" fontId="9" fillId="28" borderId="12" xfId="0" applyNumberFormat="1" applyFont="1" applyFill="1" applyBorder="1" applyAlignment="1">
      <alignment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84" fillId="27" borderId="0" xfId="0" applyFont="1" applyFill="1" applyAlignment="1">
      <alignment horizontal="center"/>
    </xf>
    <xf numFmtId="0" fontId="84" fillId="27" borderId="75" xfId="0" applyFont="1" applyFill="1" applyBorder="1" applyAlignment="1">
      <alignment horizontal="center"/>
    </xf>
    <xf numFmtId="0" fontId="84" fillId="2" borderId="0" xfId="0" applyFont="1" applyFill="1" applyBorder="1" applyAlignment="1">
      <alignment horizontal="left"/>
    </xf>
    <xf numFmtId="0" fontId="84" fillId="2" borderId="6" xfId="0" applyFont="1" applyFill="1" applyBorder="1" applyAlignment="1">
      <alignment horizontal="center"/>
    </xf>
    <xf numFmtId="0" fontId="84" fillId="2" borderId="20" xfId="0" applyFont="1" applyFill="1" applyBorder="1" applyAlignment="1">
      <alignment horizontal="center"/>
    </xf>
    <xf numFmtId="0" fontId="84" fillId="2" borderId="7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15" borderId="12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wrapText="1"/>
    </xf>
    <xf numFmtId="0" fontId="12" fillId="7" borderId="15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72" fillId="12" borderId="16" xfId="0" applyFont="1" applyFill="1" applyBorder="1" applyAlignment="1">
      <alignment horizontal="center" vertical="center" wrapText="1"/>
    </xf>
    <xf numFmtId="0" fontId="72" fillId="12" borderId="1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72" fillId="26" borderId="16" xfId="0" applyFont="1" applyFill="1" applyBorder="1" applyAlignment="1">
      <alignment horizontal="center" vertical="center" wrapText="1"/>
    </xf>
    <xf numFmtId="0" fontId="72" fillId="26" borderId="17" xfId="0" applyFont="1" applyFill="1" applyBorder="1" applyAlignment="1">
      <alignment horizontal="center" vertical="center" wrapText="1"/>
    </xf>
    <xf numFmtId="0" fontId="72" fillId="2" borderId="5" xfId="0" applyFont="1" applyFill="1" applyBorder="1" applyAlignment="1">
      <alignment horizontal="center" vertical="center" wrapText="1"/>
    </xf>
    <xf numFmtId="0" fontId="72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72" fillId="2" borderId="16" xfId="0" applyFont="1" applyFill="1" applyBorder="1" applyAlignment="1">
      <alignment horizontal="center" vertical="center" wrapText="1"/>
    </xf>
    <xf numFmtId="0" fontId="72" fillId="2" borderId="17" xfId="0" applyFont="1" applyFill="1" applyBorder="1" applyAlignment="1">
      <alignment horizontal="center" vertical="center" wrapText="1"/>
    </xf>
    <xf numFmtId="0" fontId="85" fillId="23" borderId="19" xfId="0" applyFont="1" applyFill="1" applyBorder="1" applyAlignment="1">
      <alignment horizontal="center" vertical="center" wrapText="1"/>
    </xf>
    <xf numFmtId="0" fontId="85" fillId="23" borderId="14" xfId="0" applyFont="1" applyFill="1" applyBorder="1" applyAlignment="1">
      <alignment horizontal="center" vertical="center" wrapText="1"/>
    </xf>
    <xf numFmtId="0" fontId="85" fillId="23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12" fillId="15" borderId="15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" wrapText="1"/>
    </xf>
    <xf numFmtId="0" fontId="9" fillId="0" borderId="42" xfId="0" applyFont="1" applyFill="1" applyBorder="1" applyAlignment="1">
      <alignment horizontal="center" wrapText="1"/>
    </xf>
    <xf numFmtId="0" fontId="9" fillId="0" borderId="64" xfId="0" applyFont="1" applyFill="1" applyBorder="1" applyAlignment="1">
      <alignment horizontal="center" wrapText="1"/>
    </xf>
    <xf numFmtId="0" fontId="9" fillId="0" borderId="57" xfId="0" applyFont="1" applyFill="1" applyBorder="1" applyAlignment="1">
      <alignment horizontal="center" wrapText="1"/>
    </xf>
    <xf numFmtId="0" fontId="12" fillId="7" borderId="17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72" fillId="13" borderId="13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12" fillId="29" borderId="0" xfId="0" applyFont="1" applyFill="1" applyAlignment="1">
      <alignment horizontal="left"/>
    </xf>
    <xf numFmtId="0" fontId="12" fillId="29" borderId="0" xfId="0" applyFont="1" applyFill="1" applyAlignment="1">
      <alignment horizontal="left" wrapText="1"/>
    </xf>
    <xf numFmtId="0" fontId="12" fillId="0" borderId="48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6" fillId="6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0" fontId="82" fillId="0" borderId="0" xfId="0" applyFont="1" applyBorder="1" applyAlignment="1">
      <alignment horizontal="left" wrapText="1"/>
    </xf>
    <xf numFmtId="0" fontId="82" fillId="27" borderId="0" xfId="0" applyFont="1" applyFill="1" applyAlignment="1">
      <alignment horizontal="center"/>
    </xf>
    <xf numFmtId="0" fontId="14" fillId="9" borderId="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82" fillId="2" borderId="6" xfId="0" applyFont="1" applyFill="1" applyBorder="1" applyAlignment="1">
      <alignment horizontal="center" wrapText="1"/>
    </xf>
    <xf numFmtId="0" fontId="82" fillId="2" borderId="20" xfId="0" applyFont="1" applyFill="1" applyBorder="1" applyAlignment="1">
      <alignment horizontal="center" wrapText="1"/>
    </xf>
    <xf numFmtId="0" fontId="82" fillId="2" borderId="7" xfId="0" applyFont="1" applyFill="1" applyBorder="1" applyAlignment="1">
      <alignment horizont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81" fillId="0" borderId="12" xfId="0" applyFont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3" fontId="23" fillId="0" borderId="14" xfId="0" applyNumberFormat="1" applyFont="1" applyBorder="1" applyAlignment="1">
      <alignment horizontal="center" vertical="center" wrapText="1"/>
    </xf>
    <xf numFmtId="3" fontId="23" fillId="0" borderId="44" xfId="0" applyNumberFormat="1" applyFont="1" applyBorder="1" applyAlignment="1">
      <alignment horizontal="center" vertical="center" wrapText="1"/>
    </xf>
    <xf numFmtId="3" fontId="23" fillId="0" borderId="58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1" fillId="0" borderId="15" xfId="0" applyNumberFormat="1" applyFont="1" applyBorder="1" applyAlignment="1">
      <alignment vertical="center" wrapText="1"/>
    </xf>
    <xf numFmtId="3" fontId="21" fillId="0" borderId="12" xfId="0" applyNumberFormat="1" applyFont="1" applyBorder="1" applyAlignment="1">
      <alignment vertical="center" wrapText="1"/>
    </xf>
    <xf numFmtId="3" fontId="21" fillId="0" borderId="13" xfId="0" applyNumberFormat="1" applyFont="1" applyBorder="1" applyAlignment="1">
      <alignment vertical="center" wrapText="1"/>
    </xf>
    <xf numFmtId="3" fontId="22" fillId="0" borderId="15" xfId="0" applyNumberFormat="1" applyFont="1" applyBorder="1" applyAlignment="1">
      <alignment vertical="center" wrapText="1"/>
    </xf>
    <xf numFmtId="3" fontId="22" fillId="0" borderId="12" xfId="0" applyNumberFormat="1" applyFont="1" applyBorder="1" applyAlignment="1">
      <alignment vertical="center" wrapText="1"/>
    </xf>
    <xf numFmtId="3" fontId="22" fillId="0" borderId="13" xfId="0" applyNumberFormat="1" applyFont="1" applyBorder="1" applyAlignment="1">
      <alignment vertical="center" wrapText="1"/>
    </xf>
    <xf numFmtId="3" fontId="23" fillId="0" borderId="15" xfId="0" applyNumberFormat="1" applyFont="1" applyBorder="1" applyAlignment="1">
      <alignment vertical="center" wrapText="1"/>
    </xf>
    <xf numFmtId="3" fontId="23" fillId="0" borderId="12" xfId="0" applyNumberFormat="1" applyFont="1" applyBorder="1" applyAlignment="1">
      <alignment vertical="center" wrapText="1"/>
    </xf>
    <xf numFmtId="3" fontId="23" fillId="0" borderId="13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3" fontId="20" fillId="0" borderId="40" xfId="0" applyNumberFormat="1" applyFont="1" applyBorder="1" applyAlignment="1">
      <alignment horizontal="right" vertical="center" wrapText="1"/>
    </xf>
    <xf numFmtId="3" fontId="20" fillId="0" borderId="21" xfId="0" applyNumberFormat="1" applyFont="1" applyBorder="1" applyAlignment="1">
      <alignment horizontal="right" vertical="center" wrapText="1"/>
    </xf>
    <xf numFmtId="0" fontId="21" fillId="0" borderId="4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38" fillId="20" borderId="6" xfId="0" applyFont="1" applyFill="1" applyBorder="1" applyAlignment="1">
      <alignment horizontal="center" vertical="center" wrapText="1"/>
    </xf>
    <xf numFmtId="0" fontId="38" fillId="20" borderId="7" xfId="0" applyFont="1" applyFill="1" applyBorder="1" applyAlignment="1">
      <alignment horizontal="center" vertical="center" wrapText="1"/>
    </xf>
    <xf numFmtId="3" fontId="23" fillId="0" borderId="35" xfId="0" applyNumberFormat="1" applyFont="1" applyBorder="1" applyAlignment="1">
      <alignment horizontal="center" vertical="center" wrapText="1"/>
    </xf>
    <xf numFmtId="3" fontId="23" fillId="0" borderId="36" xfId="0" applyNumberFormat="1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horizontal="center" vertical="center" wrapText="1"/>
    </xf>
    <xf numFmtId="3" fontId="25" fillId="7" borderId="2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3" fontId="23" fillId="0" borderId="59" xfId="0" applyNumberFormat="1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center" vertical="center" wrapText="1"/>
    </xf>
    <xf numFmtId="3" fontId="23" fillId="0" borderId="48" xfId="0" applyNumberFormat="1" applyFont="1" applyBorder="1" applyAlignment="1">
      <alignment horizontal="center" vertical="center" wrapText="1"/>
    </xf>
    <xf numFmtId="3" fontId="23" fillId="0" borderId="12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0" fontId="24" fillId="23" borderId="16" xfId="0" applyFont="1" applyFill="1" applyBorder="1" applyAlignment="1">
      <alignment horizontal="center" vertical="center" wrapText="1"/>
    </xf>
    <xf numFmtId="0" fontId="24" fillId="23" borderId="40" xfId="0" applyFont="1" applyFill="1" applyBorder="1" applyAlignment="1">
      <alignment horizontal="center" vertical="center" wrapText="1"/>
    </xf>
    <xf numFmtId="0" fontId="24" fillId="23" borderId="21" xfId="0" applyFont="1" applyFill="1" applyBorder="1" applyAlignment="1">
      <alignment horizontal="center" vertical="center" wrapText="1"/>
    </xf>
    <xf numFmtId="0" fontId="24" fillId="23" borderId="20" xfId="0" applyFont="1" applyFill="1" applyBorder="1" applyAlignment="1">
      <alignment horizontal="center" vertical="center" wrapText="1"/>
    </xf>
    <xf numFmtId="0" fontId="24" fillId="23" borderId="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44" xfId="0" applyFont="1" applyFill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3" fontId="25" fillId="0" borderId="23" xfId="0" applyNumberFormat="1" applyFont="1" applyBorder="1" applyAlignment="1">
      <alignment horizontal="center" vertical="center" wrapText="1"/>
    </xf>
    <xf numFmtId="3" fontId="25" fillId="0" borderId="49" xfId="0" applyNumberFormat="1" applyFont="1" applyBorder="1" applyAlignment="1">
      <alignment horizontal="center" vertical="center" wrapText="1"/>
    </xf>
    <xf numFmtId="3" fontId="25" fillId="0" borderId="14" xfId="0" applyNumberFormat="1" applyFont="1" applyBorder="1" applyAlignment="1">
      <alignment horizontal="center" vertical="center" wrapText="1"/>
    </xf>
    <xf numFmtId="3" fontId="25" fillId="0" borderId="44" xfId="0" applyNumberFormat="1" applyFont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21" fillId="2" borderId="14" xfId="0" applyNumberFormat="1" applyFont="1" applyFill="1" applyBorder="1" applyAlignment="1">
      <alignment horizontal="center" vertical="center" wrapText="1"/>
    </xf>
    <xf numFmtId="3" fontId="21" fillId="2" borderId="44" xfId="0" applyNumberFormat="1" applyFont="1" applyFill="1" applyBorder="1" applyAlignment="1">
      <alignment horizontal="center" vertical="center" wrapText="1"/>
    </xf>
    <xf numFmtId="3" fontId="21" fillId="2" borderId="52" xfId="0" applyNumberFormat="1" applyFont="1" applyFill="1" applyBorder="1" applyAlignment="1">
      <alignment horizontal="center" vertical="center" wrapText="1"/>
    </xf>
    <xf numFmtId="3" fontId="21" fillId="2" borderId="53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3" fontId="21" fillId="2" borderId="7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left" wrapText="1"/>
    </xf>
    <xf numFmtId="0" fontId="46" fillId="0" borderId="14" xfId="0" applyFont="1" applyBorder="1" applyAlignment="1">
      <alignment horizontal="left" wrapText="1"/>
    </xf>
    <xf numFmtId="0" fontId="45" fillId="0" borderId="14" xfId="0" applyFont="1" applyBorder="1" applyAlignment="1">
      <alignment horizontal="left" wrapText="1"/>
    </xf>
    <xf numFmtId="3" fontId="20" fillId="0" borderId="3" xfId="0" applyNumberFormat="1" applyFont="1" applyBorder="1" applyAlignment="1">
      <alignment horizontal="right" vertical="center" wrapText="1"/>
    </xf>
    <xf numFmtId="3" fontId="42" fillId="0" borderId="3" xfId="0" applyNumberFormat="1" applyFont="1" applyBorder="1" applyAlignment="1">
      <alignment horizontal="right" vertical="center" wrapText="1"/>
    </xf>
    <xf numFmtId="3" fontId="26" fillId="0" borderId="0" xfId="0" applyNumberFormat="1" applyFont="1" applyBorder="1" applyAlignment="1">
      <alignment horizontal="center" vertical="center" wrapText="1"/>
    </xf>
    <xf numFmtId="3" fontId="26" fillId="0" borderId="59" xfId="0" applyNumberFormat="1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9" fillId="0" borderId="37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0" fillId="0" borderId="62" xfId="0" applyFont="1" applyBorder="1" applyAlignment="1">
      <alignment vertical="center" wrapText="1"/>
    </xf>
    <xf numFmtId="0" fontId="30" fillId="0" borderId="63" xfId="0" applyFont="1" applyBorder="1" applyAlignment="1">
      <alignment vertical="center" wrapText="1"/>
    </xf>
    <xf numFmtId="0" fontId="31" fillId="0" borderId="5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15" borderId="6" xfId="0" applyFont="1" applyFill="1" applyBorder="1" applyAlignment="1">
      <alignment horizontal="center" vertical="center" wrapText="1"/>
    </xf>
    <xf numFmtId="0" fontId="33" fillId="15" borderId="20" xfId="0" applyFont="1" applyFill="1" applyBorder="1" applyAlignment="1">
      <alignment horizontal="center" vertical="center" wrapText="1"/>
    </xf>
    <xf numFmtId="0" fontId="33" fillId="15" borderId="7" xfId="0" applyFont="1" applyFill="1" applyBorder="1" applyAlignment="1">
      <alignment horizontal="center" vertical="center" wrapText="1"/>
    </xf>
    <xf numFmtId="0" fontId="46" fillId="25" borderId="6" xfId="0" applyFont="1" applyFill="1" applyBorder="1" applyAlignment="1">
      <alignment horizontal="center" vertical="center" wrapText="1"/>
    </xf>
    <xf numFmtId="0" fontId="46" fillId="25" borderId="20" xfId="0" applyFont="1" applyFill="1" applyBorder="1" applyAlignment="1">
      <alignment horizontal="center" vertical="center" wrapText="1"/>
    </xf>
    <xf numFmtId="0" fontId="46" fillId="25" borderId="7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21" fillId="0" borderId="37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3" fontId="26" fillId="0" borderId="20" xfId="0" applyNumberFormat="1" applyFont="1" applyBorder="1" applyAlignment="1">
      <alignment vertical="center" wrapText="1"/>
    </xf>
    <xf numFmtId="3" fontId="26" fillId="0" borderId="7" xfId="0" applyNumberFormat="1" applyFont="1" applyBorder="1" applyAlignment="1">
      <alignment vertical="center" wrapText="1"/>
    </xf>
    <xf numFmtId="0" fontId="21" fillId="0" borderId="43" xfId="0" applyFont="1" applyBorder="1" applyAlignment="1">
      <alignment horizontal="center" vertical="center"/>
    </xf>
    <xf numFmtId="3" fontId="18" fillId="0" borderId="65" xfId="0" applyNumberFormat="1" applyFont="1" applyBorder="1" applyAlignment="1">
      <alignment vertical="center" wrapText="1"/>
    </xf>
    <xf numFmtId="3" fontId="18" fillId="0" borderId="71" xfId="0" applyNumberFormat="1" applyFont="1" applyBorder="1" applyAlignment="1">
      <alignment vertical="center" wrapText="1"/>
    </xf>
    <xf numFmtId="3" fontId="51" fillId="0" borderId="3" xfId="0" applyNumberFormat="1" applyFont="1" applyBorder="1" applyAlignment="1">
      <alignment horizontal="center" vertical="center" wrapText="1"/>
    </xf>
    <xf numFmtId="0" fontId="48" fillId="2" borderId="23" xfId="0" applyFont="1" applyFill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48" fillId="0" borderId="14" xfId="0" applyFont="1" applyBorder="1" applyAlignment="1">
      <alignment horizontal="left"/>
    </xf>
    <xf numFmtId="3" fontId="21" fillId="0" borderId="14" xfId="0" applyNumberFormat="1" applyFont="1" applyBorder="1" applyAlignment="1">
      <alignment horizontal="center" vertical="center" wrapText="1"/>
    </xf>
    <xf numFmtId="3" fontId="26" fillId="0" borderId="14" xfId="0" applyNumberFormat="1" applyFont="1" applyBorder="1" applyAlignment="1">
      <alignment horizontal="center" vertical="center" wrapText="1"/>
    </xf>
    <xf numFmtId="0" fontId="48" fillId="2" borderId="14" xfId="0" applyFont="1" applyFill="1" applyBorder="1" applyAlignment="1">
      <alignment horizontal="center"/>
    </xf>
    <xf numFmtId="0" fontId="48" fillId="2" borderId="15" xfId="0" applyFont="1" applyFill="1" applyBorder="1" applyAlignment="1">
      <alignment horizontal="center"/>
    </xf>
    <xf numFmtId="0" fontId="48" fillId="2" borderId="12" xfId="0" applyFont="1" applyFill="1" applyBorder="1" applyAlignment="1">
      <alignment horizontal="center"/>
    </xf>
    <xf numFmtId="3" fontId="26" fillId="0" borderId="14" xfId="0" applyNumberFormat="1" applyFont="1" applyBorder="1" applyAlignment="1">
      <alignment vertical="center" wrapText="1"/>
    </xf>
    <xf numFmtId="3" fontId="26" fillId="0" borderId="44" xfId="0" applyNumberFormat="1" applyFont="1" applyBorder="1" applyAlignment="1">
      <alignment vertical="center" wrapText="1"/>
    </xf>
    <xf numFmtId="3" fontId="26" fillId="0" borderId="48" xfId="0" applyNumberFormat="1" applyFont="1" applyBorder="1" applyAlignment="1">
      <alignment horizontal="center" vertical="center" wrapText="1"/>
    </xf>
    <xf numFmtId="3" fontId="26" fillId="0" borderId="44" xfId="0" applyNumberFormat="1" applyFont="1" applyBorder="1" applyAlignment="1">
      <alignment horizontal="center" vertical="center" wrapText="1"/>
    </xf>
    <xf numFmtId="3" fontId="23" fillId="18" borderId="14" xfId="0" applyNumberFormat="1" applyFont="1" applyFill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 wrapText="1"/>
    </xf>
    <xf numFmtId="0" fontId="45" fillId="0" borderId="72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38" fillId="0" borderId="37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0" fontId="52" fillId="0" borderId="33" xfId="0" applyFont="1" applyBorder="1" applyAlignment="1">
      <alignment vertical="center" wrapText="1"/>
    </xf>
    <xf numFmtId="0" fontId="53" fillId="0" borderId="42" xfId="0" applyFont="1" applyBorder="1" applyAlignment="1">
      <alignment horizontal="left" vertical="center" wrapText="1"/>
    </xf>
    <xf numFmtId="0" fontId="53" fillId="0" borderId="64" xfId="0" applyFont="1" applyBorder="1" applyAlignment="1">
      <alignment horizontal="left" vertical="center" wrapText="1"/>
    </xf>
    <xf numFmtId="3" fontId="26" fillId="0" borderId="58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26" fillId="0" borderId="47" xfId="0" applyNumberFormat="1" applyFont="1" applyBorder="1" applyAlignment="1">
      <alignment horizontal="center" vertical="center" wrapText="1"/>
    </xf>
    <xf numFmtId="0" fontId="56" fillId="15" borderId="0" xfId="0" applyFont="1" applyFill="1" applyBorder="1" applyAlignment="1">
      <alignment horizontal="center" vertical="center" wrapText="1"/>
    </xf>
    <xf numFmtId="0" fontId="56" fillId="5" borderId="0" xfId="0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0" fontId="21" fillId="0" borderId="53" xfId="0" applyFont="1" applyBorder="1" applyAlignment="1">
      <alignment vertical="center" wrapText="1"/>
    </xf>
    <xf numFmtId="3" fontId="23" fillId="0" borderId="6" xfId="0" applyNumberFormat="1" applyFont="1" applyBorder="1" applyAlignment="1">
      <alignment vertical="center" wrapText="1"/>
    </xf>
    <xf numFmtId="3" fontId="23" fillId="0" borderId="20" xfId="0" applyNumberFormat="1" applyFont="1" applyBorder="1" applyAlignment="1">
      <alignment vertical="center" wrapText="1"/>
    </xf>
    <xf numFmtId="3" fontId="23" fillId="0" borderId="7" xfId="0" applyNumberFormat="1" applyFont="1" applyBorder="1" applyAlignment="1">
      <alignment vertical="center" wrapText="1"/>
    </xf>
    <xf numFmtId="0" fontId="76" fillId="0" borderId="6" xfId="0" applyFont="1" applyBorder="1" applyAlignment="1">
      <alignment horizontal="left" vertical="center" wrapText="1"/>
    </xf>
    <xf numFmtId="0" fontId="76" fillId="0" borderId="20" xfId="0" applyFont="1" applyBorder="1" applyAlignment="1">
      <alignment horizontal="left" vertical="center" wrapText="1"/>
    </xf>
    <xf numFmtId="0" fontId="76" fillId="0" borderId="7" xfId="0" applyFont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20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43" fillId="2" borderId="6" xfId="0" applyFont="1" applyFill="1" applyBorder="1" applyAlignment="1">
      <alignment horizontal="left" vertical="center" wrapText="1"/>
    </xf>
    <xf numFmtId="0" fontId="43" fillId="2" borderId="20" xfId="0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20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33" fillId="18" borderId="6" xfId="0" applyFont="1" applyFill="1" applyBorder="1" applyAlignment="1">
      <alignment horizontal="center" vertical="center" wrapText="1"/>
    </xf>
    <xf numFmtId="0" fontId="33" fillId="18" borderId="20" xfId="0" applyFont="1" applyFill="1" applyBorder="1" applyAlignment="1">
      <alignment horizontal="center" vertical="center" wrapText="1"/>
    </xf>
    <xf numFmtId="0" fontId="33" fillId="18" borderId="7" xfId="0" applyFont="1" applyFill="1" applyBorder="1" applyAlignment="1">
      <alignment horizontal="center" vertical="center" wrapText="1"/>
    </xf>
    <xf numFmtId="0" fontId="76" fillId="0" borderId="6" xfId="0" applyFont="1" applyBorder="1" applyAlignment="1">
      <alignment horizontal="left" vertical="center" wrapText="1" shrinkToFit="1"/>
    </xf>
    <xf numFmtId="0" fontId="76" fillId="0" borderId="20" xfId="0" applyFont="1" applyBorder="1" applyAlignment="1">
      <alignment horizontal="left" vertical="center" wrapText="1" shrinkToFit="1"/>
    </xf>
    <xf numFmtId="0" fontId="76" fillId="0" borderId="7" xfId="0" applyFont="1" applyBorder="1" applyAlignment="1">
      <alignment horizontal="left" vertical="center" wrapText="1" shrinkToFit="1"/>
    </xf>
    <xf numFmtId="0" fontId="24" fillId="23" borderId="6" xfId="0" applyFont="1" applyFill="1" applyBorder="1" applyAlignment="1">
      <alignment horizontal="center" vertical="center" wrapText="1"/>
    </xf>
    <xf numFmtId="0" fontId="24" fillId="23" borderId="17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5" borderId="20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3" fontId="25" fillId="0" borderId="14" xfId="0" applyNumberFormat="1" applyFont="1" applyBorder="1" applyAlignment="1">
      <alignment horizontal="left" vertical="center" wrapText="1"/>
    </xf>
    <xf numFmtId="3" fontId="21" fillId="2" borderId="70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3" fillId="0" borderId="29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left" vertical="center" wrapText="1"/>
    </xf>
    <xf numFmtId="3" fontId="23" fillId="0" borderId="14" xfId="0" applyNumberFormat="1" applyFont="1" applyBorder="1" applyAlignment="1">
      <alignment horizontal="left" vertical="center" wrapText="1"/>
    </xf>
    <xf numFmtId="0" fontId="21" fillId="0" borderId="31" xfId="0" applyFont="1" applyBorder="1" applyAlignment="1">
      <alignment vertical="center" wrapText="1"/>
    </xf>
    <xf numFmtId="0" fontId="21" fillId="0" borderId="63" xfId="0" applyFont="1" applyBorder="1" applyAlignment="1">
      <alignment vertical="center" wrapText="1"/>
    </xf>
    <xf numFmtId="3" fontId="21" fillId="0" borderId="65" xfId="0" applyNumberFormat="1" applyFont="1" applyBorder="1" applyAlignment="1">
      <alignment vertical="center" wrapText="1"/>
    </xf>
    <xf numFmtId="3" fontId="21" fillId="0" borderId="71" xfId="0" applyNumberFormat="1" applyFont="1" applyBorder="1" applyAlignment="1">
      <alignment vertical="center" wrapText="1"/>
    </xf>
    <xf numFmtId="3" fontId="23" fillId="0" borderId="1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49" fontId="61" fillId="0" borderId="0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9" fillId="0" borderId="0" xfId="0" applyFont="1" applyAlignment="1">
      <alignment horizontal="center" vertical="center" wrapText="1"/>
    </xf>
    <xf numFmtId="0" fontId="59" fillId="20" borderId="6" xfId="0" applyFont="1" applyFill="1" applyBorder="1" applyAlignment="1">
      <alignment horizontal="center" vertical="center" wrapText="1"/>
    </xf>
    <xf numFmtId="0" fontId="59" fillId="20" borderId="20" xfId="0" applyFont="1" applyFill="1" applyBorder="1" applyAlignment="1">
      <alignment horizontal="center" vertical="center" wrapText="1"/>
    </xf>
    <xf numFmtId="0" fontId="59" fillId="20" borderId="52" xfId="0" applyFont="1" applyFill="1" applyBorder="1" applyAlignment="1">
      <alignment horizontal="center" vertical="center" wrapText="1"/>
    </xf>
    <xf numFmtId="3" fontId="23" fillId="0" borderId="48" xfId="0" applyNumberFormat="1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3" fontId="23" fillId="0" borderId="19" xfId="0" applyNumberFormat="1" applyFont="1" applyBorder="1" applyAlignment="1">
      <alignment horizontal="center" vertical="center" wrapText="1"/>
    </xf>
    <xf numFmtId="3" fontId="23" fillId="0" borderId="43" xfId="0" applyNumberFormat="1" applyFont="1" applyBorder="1" applyAlignment="1">
      <alignment horizontal="center" vertical="center" wrapText="1"/>
    </xf>
    <xf numFmtId="3" fontId="23" fillId="0" borderId="39" xfId="0" applyNumberFormat="1" applyFont="1" applyBorder="1" applyAlignment="1">
      <alignment horizontal="center" vertical="center" wrapText="1"/>
    </xf>
    <xf numFmtId="3" fontId="23" fillId="0" borderId="38" xfId="0" applyNumberFormat="1" applyFont="1" applyBorder="1" applyAlignment="1">
      <alignment horizontal="center" vertical="center" wrapText="1"/>
    </xf>
    <xf numFmtId="3" fontId="25" fillId="7" borderId="40" xfId="0" applyNumberFormat="1" applyFont="1" applyFill="1" applyBorder="1" applyAlignment="1">
      <alignment horizontal="center" vertical="center" wrapText="1"/>
    </xf>
    <xf numFmtId="3" fontId="25" fillId="7" borderId="16" xfId="0" applyNumberFormat="1" applyFont="1" applyFill="1" applyBorder="1" applyAlignment="1">
      <alignment horizontal="center" vertical="center" wrapText="1"/>
    </xf>
    <xf numFmtId="3" fontId="25" fillId="7" borderId="21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24" fillId="14" borderId="19" xfId="0" applyFont="1" applyFill="1" applyBorder="1" applyAlignment="1">
      <alignment horizontal="center" vertical="center" wrapText="1"/>
    </xf>
    <xf numFmtId="0" fontId="24" fillId="14" borderId="14" xfId="0" applyFont="1" applyFill="1" applyBorder="1" applyAlignment="1">
      <alignment horizontal="center" vertical="center" wrapText="1"/>
    </xf>
    <xf numFmtId="0" fontId="24" fillId="14" borderId="15" xfId="0" applyFont="1" applyFill="1" applyBorder="1" applyAlignment="1">
      <alignment horizontal="center" vertical="center" wrapText="1"/>
    </xf>
    <xf numFmtId="0" fontId="24" fillId="23" borderId="50" xfId="0" applyFont="1" applyFill="1" applyBorder="1" applyAlignment="1">
      <alignment horizontal="center" vertical="center" wrapText="1"/>
    </xf>
    <xf numFmtId="0" fontId="24" fillId="23" borderId="0" xfId="0" applyFont="1" applyFill="1" applyBorder="1" applyAlignment="1">
      <alignment horizontal="center" vertical="center" wrapText="1"/>
    </xf>
    <xf numFmtId="3" fontId="21" fillId="2" borderId="20" xfId="0" applyNumberFormat="1" applyFont="1" applyFill="1" applyBorder="1" applyAlignment="1">
      <alignment horizontal="center" vertical="center" wrapText="1"/>
    </xf>
    <xf numFmtId="3" fontId="21" fillId="0" borderId="12" xfId="0" applyNumberFormat="1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0" fontId="30" fillId="0" borderId="33" xfId="0" applyFont="1" applyBorder="1" applyAlignment="1">
      <alignment vertical="center" wrapText="1"/>
    </xf>
    <xf numFmtId="0" fontId="31" fillId="0" borderId="38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2" fillId="0" borderId="35" xfId="0" applyFont="1" applyBorder="1" applyAlignment="1">
      <alignment vertical="center" wrapText="1"/>
    </xf>
    <xf numFmtId="0" fontId="32" fillId="0" borderId="36" xfId="0" applyFont="1" applyBorder="1" applyAlignment="1">
      <alignment vertical="center" wrapText="1"/>
    </xf>
    <xf numFmtId="3" fontId="25" fillId="7" borderId="37" xfId="0" applyNumberFormat="1" applyFont="1" applyFill="1" applyBorder="1" applyAlignment="1">
      <alignment horizontal="center" vertical="center" wrapText="1"/>
    </xf>
    <xf numFmtId="3" fontId="25" fillId="7" borderId="33" xfId="0" applyNumberFormat="1" applyFont="1" applyFill="1" applyBorder="1" applyAlignment="1">
      <alignment horizontal="center" vertical="center" wrapText="1"/>
    </xf>
    <xf numFmtId="3" fontId="25" fillId="7" borderId="32" xfId="0" applyNumberFormat="1" applyFont="1" applyFill="1" applyBorder="1" applyAlignment="1">
      <alignment horizontal="center" vertical="center" wrapText="1"/>
    </xf>
    <xf numFmtId="3" fontId="23" fillId="0" borderId="68" xfId="0" applyNumberFormat="1" applyFont="1" applyBorder="1" applyAlignment="1">
      <alignment horizontal="center" vertical="center" wrapText="1"/>
    </xf>
    <xf numFmtId="3" fontId="23" fillId="0" borderId="23" xfId="0" applyNumberFormat="1" applyFont="1" applyBorder="1" applyAlignment="1">
      <alignment horizontal="center" vertical="center" wrapText="1"/>
    </xf>
    <xf numFmtId="3" fontId="23" fillId="0" borderId="55" xfId="0" applyNumberFormat="1" applyFont="1" applyBorder="1" applyAlignment="1">
      <alignment horizontal="center" vertical="center" wrapText="1"/>
    </xf>
    <xf numFmtId="3" fontId="21" fillId="0" borderId="43" xfId="0" applyNumberFormat="1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3" fontId="23" fillId="0" borderId="15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3" fontId="23" fillId="0" borderId="12" xfId="0" applyNumberFormat="1" applyFont="1" applyBorder="1" applyAlignment="1">
      <alignment horizontal="left" vertical="center" wrapText="1"/>
    </xf>
    <xf numFmtId="3" fontId="21" fillId="0" borderId="19" xfId="0" applyNumberFormat="1" applyFont="1" applyBorder="1" applyAlignment="1">
      <alignment horizontal="left" vertical="center" wrapText="1"/>
    </xf>
    <xf numFmtId="3" fontId="21" fillId="0" borderId="14" xfId="0" applyNumberFormat="1" applyFont="1" applyBorder="1" applyAlignment="1">
      <alignment horizontal="left" vertical="center" wrapText="1"/>
    </xf>
    <xf numFmtId="3" fontId="21" fillId="0" borderId="15" xfId="0" applyNumberFormat="1" applyFont="1" applyBorder="1" applyAlignment="1">
      <alignment horizontal="left" vertical="center" wrapText="1"/>
    </xf>
    <xf numFmtId="3" fontId="23" fillId="0" borderId="19" xfId="0" applyNumberFormat="1" applyFont="1" applyBorder="1" applyAlignment="1">
      <alignment horizontal="left" vertical="center" wrapText="1"/>
    </xf>
    <xf numFmtId="3" fontId="23" fillId="0" borderId="15" xfId="0" applyNumberFormat="1" applyFont="1" applyBorder="1" applyAlignment="1">
      <alignment horizontal="left" vertical="center" wrapText="1"/>
    </xf>
    <xf numFmtId="3" fontId="25" fillId="0" borderId="6" xfId="0" applyNumberFormat="1" applyFont="1" applyBorder="1" applyAlignment="1">
      <alignment horizontal="center" vertical="center" wrapText="1"/>
    </xf>
    <xf numFmtId="3" fontId="25" fillId="0" borderId="20" xfId="0" applyNumberFormat="1" applyFont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3" fillId="0" borderId="75" xfId="0" applyNumberFormat="1" applyFont="1" applyBorder="1" applyAlignment="1">
      <alignment horizontal="center" vertical="center" wrapText="1"/>
    </xf>
    <xf numFmtId="0" fontId="16" fillId="0" borderId="58" xfId="0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3" fontId="61" fillId="0" borderId="0" xfId="0" applyNumberFormat="1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18" fillId="0" borderId="12" xfId="0" applyFont="1" applyBorder="1" applyAlignment="1">
      <alignment vertical="center" wrapText="1"/>
    </xf>
    <xf numFmtId="3" fontId="26" fillId="0" borderId="12" xfId="0" applyNumberFormat="1" applyFont="1" applyBorder="1" applyAlignment="1">
      <alignment horizontal="left" vertical="center" wrapText="1"/>
    </xf>
    <xf numFmtId="0" fontId="55" fillId="0" borderId="26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 shrinkToFit="1"/>
    </xf>
    <xf numFmtId="0" fontId="12" fillId="0" borderId="14" xfId="0" applyFont="1" applyBorder="1" applyAlignment="1">
      <alignment horizontal="left" vertical="center" wrapText="1" shrinkToFit="1"/>
    </xf>
    <xf numFmtId="0" fontId="12" fillId="0" borderId="15" xfId="0" applyFont="1" applyBorder="1" applyAlignment="1">
      <alignment horizontal="left" vertical="center" wrapText="1" shrinkToFit="1"/>
    </xf>
    <xf numFmtId="0" fontId="16" fillId="0" borderId="48" xfId="0" applyFont="1" applyBorder="1" applyAlignment="1">
      <alignment horizontal="left" vertical="center" wrapText="1" shrinkToFit="1"/>
    </xf>
    <xf numFmtId="0" fontId="16" fillId="0" borderId="14" xfId="0" applyFont="1" applyBorder="1" applyAlignment="1">
      <alignment horizontal="left" vertical="center" wrapText="1" shrinkToFit="1"/>
    </xf>
    <xf numFmtId="0" fontId="16" fillId="0" borderId="15" xfId="0" applyFont="1" applyBorder="1" applyAlignment="1">
      <alignment horizontal="left" vertical="center" wrapText="1" shrinkToFit="1"/>
    </xf>
    <xf numFmtId="0" fontId="53" fillId="20" borderId="6" xfId="0" applyFont="1" applyFill="1" applyBorder="1" applyAlignment="1">
      <alignment horizontal="center" vertical="center" wrapText="1"/>
    </xf>
    <xf numFmtId="0" fontId="53" fillId="20" borderId="20" xfId="0" applyFont="1" applyFill="1" applyBorder="1" applyAlignment="1">
      <alignment horizontal="center" vertical="center" wrapText="1"/>
    </xf>
    <xf numFmtId="0" fontId="53" fillId="20" borderId="52" xfId="0" applyFont="1" applyFill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5" fillId="0" borderId="15" xfId="0" applyNumberFormat="1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55" xfId="0" applyNumberFormat="1" applyFont="1" applyBorder="1" applyAlignment="1">
      <alignment horizontal="center" vertical="center" wrapText="1"/>
    </xf>
    <xf numFmtId="3" fontId="25" fillId="0" borderId="15" xfId="0" applyNumberFormat="1" applyFont="1" applyBorder="1" applyAlignment="1">
      <alignment horizontal="center" vertical="center" wrapText="1"/>
    </xf>
    <xf numFmtId="3" fontId="21" fillId="0" borderId="48" xfId="0" applyNumberFormat="1" applyFont="1" applyBorder="1" applyAlignment="1">
      <alignment horizontal="center" vertical="center"/>
    </xf>
    <xf numFmtId="3" fontId="21" fillId="0" borderId="44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 wrapText="1"/>
    </xf>
    <xf numFmtId="3" fontId="21" fillId="0" borderId="44" xfId="0" applyNumberFormat="1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3" fontId="21" fillId="2" borderId="38" xfId="0" applyNumberFormat="1" applyFont="1" applyFill="1" applyBorder="1" applyAlignment="1">
      <alignment horizontal="center" vertical="center"/>
    </xf>
    <xf numFmtId="3" fontId="21" fillId="2" borderId="36" xfId="0" applyNumberFormat="1" applyFont="1" applyFill="1" applyBorder="1" applyAlignment="1">
      <alignment horizontal="center" vertical="center"/>
    </xf>
    <xf numFmtId="3" fontId="21" fillId="2" borderId="35" xfId="0" applyNumberFormat="1" applyFont="1" applyFill="1" applyBorder="1" applyAlignment="1">
      <alignment horizontal="center" vertical="center"/>
    </xf>
    <xf numFmtId="3" fontId="21" fillId="8" borderId="38" xfId="0" applyNumberFormat="1" applyFont="1" applyFill="1" applyBorder="1" applyAlignment="1">
      <alignment horizontal="center" vertical="center"/>
    </xf>
    <xf numFmtId="3" fontId="21" fillId="8" borderId="36" xfId="0" applyNumberFormat="1" applyFont="1" applyFill="1" applyBorder="1" applyAlignment="1">
      <alignment horizontal="center" vertical="center"/>
    </xf>
    <xf numFmtId="3" fontId="21" fillId="8" borderId="35" xfId="0" applyNumberFormat="1" applyFont="1" applyFill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3" fontId="23" fillId="6" borderId="12" xfId="0" applyNumberFormat="1" applyFont="1" applyFill="1" applyBorder="1" applyAlignment="1">
      <alignment horizontal="center" vertical="center" wrapText="1"/>
    </xf>
    <xf numFmtId="3" fontId="23" fillId="6" borderId="13" xfId="0" applyNumberFormat="1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wrapText="1"/>
    </xf>
    <xf numFmtId="3" fontId="20" fillId="0" borderId="20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3" fontId="23" fillId="6" borderId="35" xfId="0" applyNumberFormat="1" applyFont="1" applyFill="1" applyBorder="1" applyAlignment="1">
      <alignment horizontal="center" vertical="center" wrapText="1"/>
    </xf>
    <xf numFmtId="3" fontId="23" fillId="6" borderId="36" xfId="0" applyNumberFormat="1" applyFont="1" applyFill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3" fontId="23" fillId="0" borderId="65" xfId="0" applyNumberFormat="1" applyFont="1" applyBorder="1" applyAlignment="1">
      <alignment horizontal="left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3" fontId="20" fillId="0" borderId="0" xfId="0" applyNumberFormat="1" applyFont="1" applyBorder="1" applyAlignment="1">
      <alignment horizontal="right" vertical="center" wrapText="1"/>
    </xf>
    <xf numFmtId="3" fontId="42" fillId="0" borderId="0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3" fontId="21" fillId="2" borderId="51" xfId="0" applyNumberFormat="1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 wrapText="1"/>
    </xf>
    <xf numFmtId="0" fontId="61" fillId="0" borderId="22" xfId="0" applyFont="1" applyBorder="1" applyAlignment="1">
      <alignment horizontal="center" vertical="center" wrapText="1"/>
    </xf>
    <xf numFmtId="3" fontId="61" fillId="0" borderId="6" xfId="0" applyNumberFormat="1" applyFont="1" applyBorder="1" applyAlignment="1">
      <alignment horizontal="center" vertical="center" wrapText="1"/>
    </xf>
    <xf numFmtId="3" fontId="61" fillId="0" borderId="20" xfId="0" applyNumberFormat="1" applyFont="1" applyBorder="1" applyAlignment="1">
      <alignment horizontal="center" vertical="center" wrapText="1"/>
    </xf>
    <xf numFmtId="3" fontId="61" fillId="0" borderId="7" xfId="0" applyNumberFormat="1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3" fontId="25" fillId="0" borderId="15" xfId="0" applyNumberFormat="1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65" fillId="20" borderId="6" xfId="0" applyFont="1" applyFill="1" applyBorder="1" applyAlignment="1">
      <alignment horizontal="center" vertical="center" wrapText="1"/>
    </xf>
    <xf numFmtId="0" fontId="65" fillId="20" borderId="7" xfId="0" applyFont="1" applyFill="1" applyBorder="1" applyAlignment="1">
      <alignment horizontal="center" vertical="center" wrapText="1"/>
    </xf>
    <xf numFmtId="0" fontId="21" fillId="0" borderId="70" xfId="0" applyFont="1" applyBorder="1" applyAlignment="1">
      <alignment vertical="center" wrapText="1"/>
    </xf>
    <xf numFmtId="3" fontId="23" fillId="0" borderId="67" xfId="0" applyNumberFormat="1" applyFont="1" applyBorder="1" applyAlignment="1">
      <alignment horizontal="center" vertical="center" wrapText="1"/>
    </xf>
    <xf numFmtId="3" fontId="23" fillId="0" borderId="65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vertical="center" wrapText="1"/>
    </xf>
    <xf numFmtId="3" fontId="25" fillId="7" borderId="6" xfId="0" applyNumberFormat="1" applyFont="1" applyFill="1" applyBorder="1" applyAlignment="1">
      <alignment horizontal="center" vertical="center" wrapText="1"/>
    </xf>
    <xf numFmtId="3" fontId="25" fillId="7" borderId="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0" fontId="40" fillId="20" borderId="6" xfId="0" applyFont="1" applyFill="1" applyBorder="1" applyAlignment="1">
      <alignment horizontal="center" vertical="center" wrapText="1"/>
    </xf>
    <xf numFmtId="0" fontId="40" fillId="20" borderId="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left" vertical="center" wrapText="1"/>
    </xf>
    <xf numFmtId="0" fontId="24" fillId="23" borderId="30" xfId="0" applyFont="1" applyFill="1" applyBorder="1" applyAlignment="1">
      <alignment horizontal="center" vertical="center" wrapText="1"/>
    </xf>
    <xf numFmtId="0" fontId="24" fillId="23" borderId="1" xfId="0" applyFont="1" applyFill="1" applyBorder="1" applyAlignment="1">
      <alignment horizontal="center" vertical="center" wrapText="1"/>
    </xf>
    <xf numFmtId="0" fontId="24" fillId="23" borderId="2" xfId="0" applyFont="1" applyFill="1" applyBorder="1" applyAlignment="1">
      <alignment horizontal="center" vertical="center" wrapText="1"/>
    </xf>
    <xf numFmtId="0" fontId="24" fillId="23" borderId="76" xfId="0" applyFont="1" applyFill="1" applyBorder="1" applyAlignment="1">
      <alignment horizontal="center" vertical="center" wrapText="1"/>
    </xf>
    <xf numFmtId="0" fontId="24" fillId="23" borderId="75" xfId="0" applyFont="1" applyFill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3" fontId="23" fillId="0" borderId="76" xfId="0" applyNumberFormat="1" applyFont="1" applyBorder="1" applyAlignment="1">
      <alignment horizontal="left" vertical="center" wrapText="1"/>
    </xf>
    <xf numFmtId="3" fontId="23" fillId="0" borderId="0" xfId="0" applyNumberFormat="1" applyFont="1" applyBorder="1" applyAlignment="1">
      <alignment horizontal="left" vertical="center" wrapText="1"/>
    </xf>
    <xf numFmtId="3" fontId="23" fillId="0" borderId="13" xfId="0" applyNumberFormat="1" applyFont="1" applyBorder="1" applyAlignment="1">
      <alignment horizontal="left" vertical="center" wrapText="1"/>
    </xf>
    <xf numFmtId="3" fontId="21" fillId="0" borderId="44" xfId="0" applyNumberFormat="1" applyFont="1" applyBorder="1" applyAlignment="1">
      <alignment horizontal="left" vertical="center" wrapText="1"/>
    </xf>
    <xf numFmtId="3" fontId="25" fillId="0" borderId="19" xfId="0" applyNumberFormat="1" applyFont="1" applyBorder="1" applyAlignment="1">
      <alignment horizontal="left" vertical="center" wrapText="1"/>
    </xf>
    <xf numFmtId="3" fontId="25" fillId="0" borderId="44" xfId="0" applyNumberFormat="1" applyFont="1" applyBorder="1" applyAlignment="1">
      <alignment horizontal="left" vertical="center" wrapText="1"/>
    </xf>
    <xf numFmtId="3" fontId="23" fillId="0" borderId="30" xfId="0" applyNumberFormat="1" applyFont="1" applyBorder="1" applyAlignment="1">
      <alignment horizontal="left" vertical="center" wrapText="1"/>
    </xf>
    <xf numFmtId="3" fontId="23" fillId="0" borderId="44" xfId="0" applyNumberFormat="1" applyFont="1" applyBorder="1" applyAlignment="1">
      <alignment horizontal="left" vertical="center" wrapText="1"/>
    </xf>
    <xf numFmtId="3" fontId="23" fillId="0" borderId="59" xfId="0" applyNumberFormat="1" applyFont="1" applyBorder="1" applyAlignment="1">
      <alignment horizontal="left"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33" fillId="15" borderId="40" xfId="0" applyFont="1" applyFill="1" applyBorder="1" applyAlignment="1">
      <alignment horizontal="center" vertical="center" wrapText="1"/>
    </xf>
    <xf numFmtId="0" fontId="33" fillId="15" borderId="21" xfId="0" applyFont="1" applyFill="1" applyBorder="1" applyAlignment="1">
      <alignment horizontal="center" vertical="center" wrapText="1"/>
    </xf>
    <xf numFmtId="0" fontId="33" fillId="5" borderId="16" xfId="0" applyFont="1" applyFill="1" applyBorder="1" applyAlignment="1">
      <alignment horizontal="center" vertical="center" wrapText="1"/>
    </xf>
    <xf numFmtId="0" fontId="33" fillId="5" borderId="40" xfId="0" applyFont="1" applyFill="1" applyBorder="1" applyAlignment="1">
      <alignment horizontal="center" vertical="center" wrapText="1"/>
    </xf>
    <xf numFmtId="0" fontId="33" fillId="5" borderId="21" xfId="0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33" fillId="18" borderId="16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0" fillId="0" borderId="68" xfId="0" applyFont="1" applyBorder="1" applyAlignment="1">
      <alignment vertical="center" wrapText="1"/>
    </xf>
    <xf numFmtId="0" fontId="40" fillId="0" borderId="23" xfId="0" applyFont="1" applyBorder="1" applyAlignment="1">
      <alignment vertical="center" wrapText="1"/>
    </xf>
    <xf numFmtId="0" fontId="40" fillId="0" borderId="49" xfId="0" applyFont="1" applyBorder="1" applyAlignment="1">
      <alignment vertical="center" wrapText="1"/>
    </xf>
    <xf numFmtId="0" fontId="67" fillId="0" borderId="58" xfId="0" applyFont="1" applyBorder="1" applyAlignment="1">
      <alignment vertical="center" wrapText="1"/>
    </xf>
    <xf numFmtId="0" fontId="67" fillId="0" borderId="1" xfId="0" applyFont="1" applyBorder="1" applyAlignment="1">
      <alignment vertical="center" wrapText="1"/>
    </xf>
    <xf numFmtId="0" fontId="67" fillId="0" borderId="64" xfId="0" applyFont="1" applyBorder="1" applyAlignment="1">
      <alignment vertical="center" wrapText="1"/>
    </xf>
    <xf numFmtId="0" fontId="67" fillId="0" borderId="73" xfId="0" applyFont="1" applyBorder="1" applyAlignment="1">
      <alignment vertical="center" wrapText="1"/>
    </xf>
    <xf numFmtId="0" fontId="22" fillId="0" borderId="50" xfId="0" applyFont="1" applyBorder="1" applyAlignment="1">
      <alignment horizontal="left" vertical="center" wrapText="1"/>
    </xf>
    <xf numFmtId="0" fontId="33" fillId="18" borderId="40" xfId="0" applyFont="1" applyFill="1" applyBorder="1" applyAlignment="1">
      <alignment horizontal="center" vertical="center" wrapText="1"/>
    </xf>
    <xf numFmtId="0" fontId="33" fillId="18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CC"/>
      <color rgb="FFCBFDFF"/>
      <color rgb="FF0000CC"/>
      <color rgb="FFFFFF99"/>
      <color rgb="FFFED6F8"/>
      <color rgb="FFFF33CC"/>
      <color rgb="FF2301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B2" zoomScale="66" zoomScaleNormal="66" workbookViewId="0">
      <pane ySplit="6" topLeftCell="A8" activePane="bottomLeft" state="frozen"/>
      <selection activeCell="C2" sqref="C2"/>
      <selection pane="bottomLeft" activeCell="S12" sqref="S12"/>
    </sheetView>
  </sheetViews>
  <sheetFormatPr defaultRowHeight="15"/>
  <cols>
    <col min="1" max="1" width="17.85546875" hidden="1" customWidth="1"/>
    <col min="2" max="2" width="22.7109375" customWidth="1"/>
    <col min="3" max="3" width="20.140625" hidden="1" customWidth="1"/>
    <col min="4" max="4" width="29.42578125" customWidth="1"/>
    <col min="5" max="5" width="14.140625" hidden="1" customWidth="1"/>
    <col min="6" max="6" width="12" customWidth="1"/>
    <col min="7" max="7" width="8.7109375" customWidth="1"/>
    <col min="8" max="9" width="12.7109375" customWidth="1"/>
    <col min="10" max="10" width="15.140625" customWidth="1"/>
    <col min="11" max="12" width="12.7109375" customWidth="1"/>
    <col min="13" max="13" width="14.42578125" customWidth="1"/>
    <col min="14" max="14" width="13.85546875" customWidth="1"/>
    <col min="15" max="15" width="11.28515625" customWidth="1"/>
    <col min="16" max="17" width="12.7109375" customWidth="1"/>
    <col min="18" max="18" width="12.42578125" customWidth="1"/>
    <col min="19" max="19" width="12" customWidth="1"/>
    <col min="20" max="20" width="12.140625" customWidth="1"/>
    <col min="21" max="21" width="13.5703125" customWidth="1"/>
    <col min="22" max="22" width="12.140625" customWidth="1"/>
    <col min="23" max="23" width="13" customWidth="1"/>
    <col min="24" max="24" width="12.7109375" customWidth="1"/>
    <col min="25" max="25" width="13.7109375" customWidth="1"/>
    <col min="26" max="26" width="12.85546875" customWidth="1"/>
    <col min="27" max="27" width="13" customWidth="1"/>
    <col min="28" max="28" width="13.5703125" customWidth="1"/>
    <col min="29" max="29" width="13" customWidth="1"/>
  </cols>
  <sheetData>
    <row r="1" spans="1:30" ht="31.5" hidden="1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30" ht="31.5" customHeight="1">
      <c r="A2" s="898" t="s">
        <v>230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898"/>
      <c r="T2" s="898"/>
      <c r="U2" s="898"/>
      <c r="V2" s="898"/>
      <c r="W2" s="898"/>
      <c r="X2" s="898"/>
      <c r="Y2" s="898"/>
      <c r="Z2" s="898"/>
      <c r="AA2" s="898"/>
      <c r="AB2" s="898"/>
      <c r="AC2" s="899"/>
    </row>
    <row r="3" spans="1:30" ht="20.25" customHeight="1">
      <c r="A3" s="821"/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  <c r="O3" s="821"/>
      <c r="P3" s="821"/>
      <c r="Q3" s="821"/>
      <c r="R3" s="821"/>
      <c r="S3" s="821"/>
      <c r="T3" s="821"/>
      <c r="U3" s="821"/>
      <c r="V3" s="821"/>
      <c r="W3" s="821"/>
      <c r="X3" s="821"/>
      <c r="Y3" s="821"/>
      <c r="Z3" s="821"/>
      <c r="AA3" s="821"/>
      <c r="AB3" s="821"/>
      <c r="AC3" s="821"/>
    </row>
    <row r="4" spans="1:30" ht="30" customHeight="1" thickBot="1">
      <c r="A4" s="900" t="s">
        <v>231</v>
      </c>
      <c r="B4" s="900"/>
      <c r="C4" s="900"/>
      <c r="D4" s="900"/>
      <c r="E4" s="900"/>
      <c r="F4" s="900"/>
      <c r="G4" s="900"/>
      <c r="H4" s="900"/>
      <c r="I4" s="900"/>
      <c r="J4" s="900"/>
      <c r="K4" s="910"/>
      <c r="L4" s="910"/>
      <c r="M4" s="910"/>
      <c r="N4" s="910"/>
      <c r="O4" s="910"/>
      <c r="P4" s="910"/>
      <c r="Q4" s="910"/>
      <c r="R4" s="939"/>
      <c r="S4" s="939"/>
      <c r="T4" s="939"/>
      <c r="U4" s="939"/>
      <c r="V4" s="939"/>
      <c r="W4" s="939"/>
      <c r="X4" s="939"/>
      <c r="Y4" s="939"/>
      <c r="Z4" s="939"/>
      <c r="AA4" s="910"/>
      <c r="AB4" s="910"/>
      <c r="AC4" s="910"/>
    </row>
    <row r="5" spans="1:30" ht="30" customHeight="1" thickBot="1">
      <c r="A5" s="821"/>
      <c r="B5" s="821"/>
      <c r="C5" s="821"/>
      <c r="D5" s="821"/>
      <c r="E5" s="821"/>
      <c r="F5" s="901"/>
      <c r="G5" s="902"/>
      <c r="H5" s="902"/>
      <c r="I5" s="902"/>
      <c r="J5" s="903"/>
      <c r="K5" s="904" t="s">
        <v>229</v>
      </c>
      <c r="L5" s="905"/>
      <c r="M5" s="906"/>
      <c r="N5" s="907" t="s">
        <v>190</v>
      </c>
      <c r="O5" s="908"/>
      <c r="P5" s="908"/>
      <c r="Q5" s="909"/>
      <c r="R5" s="880" t="s">
        <v>233</v>
      </c>
      <c r="S5" s="881"/>
      <c r="T5" s="882"/>
      <c r="U5" s="883" t="s">
        <v>234</v>
      </c>
      <c r="V5" s="884"/>
      <c r="W5" s="885"/>
      <c r="X5" s="886" t="s">
        <v>44</v>
      </c>
      <c r="Y5" s="887"/>
      <c r="Z5" s="888"/>
      <c r="AA5" s="893" t="s">
        <v>235</v>
      </c>
      <c r="AB5" s="894"/>
      <c r="AC5" s="895"/>
    </row>
    <row r="6" spans="1:30" s="1" customFormat="1" ht="39" customHeight="1" thickBot="1">
      <c r="A6" s="924" t="s">
        <v>48</v>
      </c>
      <c r="B6" s="932" t="s">
        <v>0</v>
      </c>
      <c r="C6" s="930" t="s">
        <v>1</v>
      </c>
      <c r="D6" s="930" t="s">
        <v>2</v>
      </c>
      <c r="E6" s="940" t="s">
        <v>3</v>
      </c>
      <c r="F6" s="930" t="s">
        <v>4</v>
      </c>
      <c r="G6" s="942" t="s">
        <v>5</v>
      </c>
      <c r="H6" s="943"/>
      <c r="I6" s="944" t="s">
        <v>206</v>
      </c>
      <c r="J6" s="946" t="s">
        <v>53</v>
      </c>
      <c r="K6" s="922" t="s">
        <v>29</v>
      </c>
      <c r="L6" s="922" t="s">
        <v>188</v>
      </c>
      <c r="M6" s="922" t="s">
        <v>189</v>
      </c>
      <c r="N6" s="926" t="s">
        <v>236</v>
      </c>
      <c r="O6" s="928" t="s">
        <v>55</v>
      </c>
      <c r="P6" s="926" t="s">
        <v>228</v>
      </c>
      <c r="Q6" s="934" t="s">
        <v>37</v>
      </c>
      <c r="R6" s="889" t="s">
        <v>39</v>
      </c>
      <c r="S6" s="889" t="s">
        <v>40</v>
      </c>
      <c r="T6" s="889" t="s">
        <v>41</v>
      </c>
      <c r="U6" s="891" t="s">
        <v>31</v>
      </c>
      <c r="V6" s="891" t="s">
        <v>32</v>
      </c>
      <c r="W6" s="891" t="s">
        <v>33</v>
      </c>
      <c r="X6" s="878" t="s">
        <v>45</v>
      </c>
      <c r="Y6" s="878" t="s">
        <v>46</v>
      </c>
      <c r="Z6" s="878" t="s">
        <v>47</v>
      </c>
      <c r="AA6" s="896" t="s">
        <v>38</v>
      </c>
      <c r="AB6" s="896" t="s">
        <v>42</v>
      </c>
      <c r="AC6" s="896" t="s">
        <v>35</v>
      </c>
    </row>
    <row r="7" spans="1:30" s="1" customFormat="1" ht="50.25" customHeight="1" thickBot="1">
      <c r="A7" s="925"/>
      <c r="B7" s="933"/>
      <c r="C7" s="931"/>
      <c r="D7" s="931"/>
      <c r="E7" s="941"/>
      <c r="F7" s="931"/>
      <c r="G7" s="822" t="s">
        <v>6</v>
      </c>
      <c r="H7" s="822" t="s">
        <v>7</v>
      </c>
      <c r="I7" s="945"/>
      <c r="J7" s="947"/>
      <c r="K7" s="923"/>
      <c r="L7" s="923"/>
      <c r="M7" s="923"/>
      <c r="N7" s="927"/>
      <c r="O7" s="929"/>
      <c r="P7" s="927"/>
      <c r="Q7" s="935"/>
      <c r="R7" s="890"/>
      <c r="S7" s="890"/>
      <c r="T7" s="890"/>
      <c r="U7" s="892"/>
      <c r="V7" s="892"/>
      <c r="W7" s="892"/>
      <c r="X7" s="879"/>
      <c r="Y7" s="879"/>
      <c r="Z7" s="879"/>
      <c r="AA7" s="897"/>
      <c r="AB7" s="897"/>
      <c r="AC7" s="897"/>
    </row>
    <row r="8" spans="1:30" ht="31.5" customHeight="1">
      <c r="A8" s="16"/>
      <c r="B8" s="5" t="s">
        <v>9</v>
      </c>
      <c r="C8" s="6" t="s">
        <v>21</v>
      </c>
      <c r="D8" s="7" t="s">
        <v>14</v>
      </c>
      <c r="E8" s="6" t="s">
        <v>8</v>
      </c>
      <c r="F8" s="6" t="s">
        <v>15</v>
      </c>
      <c r="G8" s="6">
        <v>2020</v>
      </c>
      <c r="H8" s="8">
        <v>2022</v>
      </c>
      <c r="I8" s="9">
        <v>9000000</v>
      </c>
      <c r="J8" s="10">
        <v>3000000</v>
      </c>
      <c r="K8" s="9">
        <v>5498000</v>
      </c>
      <c r="L8" s="9">
        <f>L9</f>
        <v>4056000</v>
      </c>
      <c r="M8" s="9">
        <f>M9</f>
        <v>3000000</v>
      </c>
      <c r="N8" s="605">
        <f>N9</f>
        <v>5368000</v>
      </c>
      <c r="O8" s="605">
        <f t="shared" ref="O8:Q8" si="0">O9</f>
        <v>300310</v>
      </c>
      <c r="P8" s="605">
        <f t="shared" si="0"/>
        <v>0</v>
      </c>
      <c r="Q8" s="605">
        <f t="shared" si="0"/>
        <v>5067690</v>
      </c>
      <c r="R8" s="9">
        <f>R9</f>
        <v>0</v>
      </c>
      <c r="S8" s="9">
        <f t="shared" ref="S8:W8" si="1">S9</f>
        <v>0</v>
      </c>
      <c r="T8" s="9">
        <f t="shared" si="1"/>
        <v>0</v>
      </c>
      <c r="U8" s="9">
        <f t="shared" si="1"/>
        <v>0</v>
      </c>
      <c r="V8" s="9">
        <f t="shared" si="1"/>
        <v>0</v>
      </c>
      <c r="W8" s="9">
        <f t="shared" si="1"/>
        <v>0</v>
      </c>
      <c r="X8" s="629">
        <f t="shared" ref="X8:X15" si="2">R8-U8</f>
        <v>0</v>
      </c>
      <c r="Y8" s="629">
        <f t="shared" ref="Y8:Y15" si="3">S8-V8</f>
        <v>0</v>
      </c>
      <c r="Z8" s="629">
        <f t="shared" ref="Z8:Z15" si="4">T8-W8</f>
        <v>0</v>
      </c>
      <c r="AA8" s="11">
        <f t="shared" ref="AA8:AA15" si="5">R8+S8+T8</f>
        <v>0</v>
      </c>
      <c r="AB8" s="11">
        <f t="shared" ref="AB8:AB15" si="6">U8+V8+W8</f>
        <v>0</v>
      </c>
      <c r="AC8" s="12">
        <f t="shared" ref="AC8:AC15" si="7">AA8-AB8</f>
        <v>0</v>
      </c>
      <c r="AD8" s="604"/>
    </row>
    <row r="9" spans="1:30" ht="29.25" customHeight="1">
      <c r="A9" s="15" t="s">
        <v>49</v>
      </c>
      <c r="B9" s="617"/>
      <c r="C9" s="618"/>
      <c r="D9" s="622" t="s">
        <v>14</v>
      </c>
      <c r="E9" s="618"/>
      <c r="F9" s="618"/>
      <c r="G9" s="618"/>
      <c r="H9" s="620"/>
      <c r="I9" s="608">
        <v>9000000</v>
      </c>
      <c r="J9" s="621"/>
      <c r="K9" s="608">
        <v>5498000</v>
      </c>
      <c r="L9" s="612">
        <v>4056000</v>
      </c>
      <c r="M9" s="612">
        <v>3000000</v>
      </c>
      <c r="N9" s="609">
        <v>5368000</v>
      </c>
      <c r="O9" s="609">
        <v>300310</v>
      </c>
      <c r="P9" s="609"/>
      <c r="Q9" s="607">
        <f t="shared" ref="Q9:Q12" si="8">N9-O9</f>
        <v>5067690</v>
      </c>
      <c r="R9" s="612"/>
      <c r="S9" s="612"/>
      <c r="T9" s="612"/>
      <c r="U9" s="614"/>
      <c r="V9" s="614"/>
      <c r="W9" s="614"/>
      <c r="X9" s="614"/>
      <c r="Y9" s="614"/>
      <c r="Z9" s="614"/>
      <c r="AA9" s="614"/>
      <c r="AB9" s="614">
        <f t="shared" ref="AB9" si="9">U9+V9+W9</f>
        <v>0</v>
      </c>
      <c r="AC9" s="616">
        <f t="shared" ref="AC9" si="10">AA9-AB9</f>
        <v>0</v>
      </c>
      <c r="AD9" s="604"/>
    </row>
    <row r="10" spans="1:30" ht="25.5" customHeight="1">
      <c r="A10" s="15" t="s">
        <v>49</v>
      </c>
      <c r="B10" s="617" t="s">
        <v>9</v>
      </c>
      <c r="C10" s="618" t="s">
        <v>26</v>
      </c>
      <c r="D10" s="619" t="s">
        <v>10</v>
      </c>
      <c r="E10" s="618" t="s">
        <v>8</v>
      </c>
      <c r="F10" s="618" t="s">
        <v>11</v>
      </c>
      <c r="G10" s="618">
        <v>2022</v>
      </c>
      <c r="H10" s="620">
        <v>2022</v>
      </c>
      <c r="I10" s="608">
        <v>200000</v>
      </c>
      <c r="J10" s="621">
        <v>0</v>
      </c>
      <c r="K10" s="608">
        <v>200000</v>
      </c>
      <c r="L10" s="612">
        <v>200000</v>
      </c>
      <c r="M10" s="612">
        <v>0</v>
      </c>
      <c r="N10" s="609">
        <v>330000</v>
      </c>
      <c r="O10" s="609">
        <v>191966.33</v>
      </c>
      <c r="P10" s="609"/>
      <c r="Q10" s="607">
        <f t="shared" si="8"/>
        <v>138033.67000000001</v>
      </c>
      <c r="R10" s="612"/>
      <c r="S10" s="780">
        <v>0</v>
      </c>
      <c r="T10" s="780">
        <v>0</v>
      </c>
      <c r="U10" s="614"/>
      <c r="V10" s="781"/>
      <c r="W10" s="781"/>
      <c r="X10" s="614">
        <f t="shared" si="2"/>
        <v>0</v>
      </c>
      <c r="Y10" s="781">
        <f t="shared" si="3"/>
        <v>0</v>
      </c>
      <c r="Z10" s="781">
        <f t="shared" si="4"/>
        <v>0</v>
      </c>
      <c r="AA10" s="614">
        <f t="shared" si="5"/>
        <v>0</v>
      </c>
      <c r="AB10" s="614">
        <f t="shared" si="6"/>
        <v>0</v>
      </c>
      <c r="AC10" s="616">
        <f t="shared" si="7"/>
        <v>0</v>
      </c>
      <c r="AD10" s="604"/>
    </row>
    <row r="11" spans="1:30" ht="40.5" customHeight="1">
      <c r="A11" s="15" t="s">
        <v>49</v>
      </c>
      <c r="B11" s="617" t="s">
        <v>9</v>
      </c>
      <c r="C11" s="618" t="s">
        <v>20</v>
      </c>
      <c r="D11" s="619" t="s">
        <v>12</v>
      </c>
      <c r="E11" s="618" t="s">
        <v>8</v>
      </c>
      <c r="F11" s="618" t="s">
        <v>13</v>
      </c>
      <c r="G11" s="618">
        <v>2020</v>
      </c>
      <c r="H11" s="620">
        <v>2022</v>
      </c>
      <c r="I11" s="608">
        <v>6000000</v>
      </c>
      <c r="J11" s="621">
        <v>2000000</v>
      </c>
      <c r="K11" s="608">
        <v>3000000</v>
      </c>
      <c r="L11" s="612">
        <v>3000000</v>
      </c>
      <c r="M11" s="612">
        <v>3000000</v>
      </c>
      <c r="N11" s="609">
        <v>3000000</v>
      </c>
      <c r="O11" s="609">
        <v>136880</v>
      </c>
      <c r="P11" s="609"/>
      <c r="Q11" s="607">
        <f t="shared" si="8"/>
        <v>2863120</v>
      </c>
      <c r="R11" s="612"/>
      <c r="S11" s="612"/>
      <c r="T11" s="612"/>
      <c r="U11" s="614"/>
      <c r="V11" s="614"/>
      <c r="W11" s="614"/>
      <c r="X11" s="614">
        <f t="shared" si="2"/>
        <v>0</v>
      </c>
      <c r="Y11" s="614">
        <f t="shared" si="3"/>
        <v>0</v>
      </c>
      <c r="Z11" s="614">
        <f t="shared" si="4"/>
        <v>0</v>
      </c>
      <c r="AA11" s="614">
        <f t="shared" si="5"/>
        <v>0</v>
      </c>
      <c r="AB11" s="614">
        <f t="shared" si="6"/>
        <v>0</v>
      </c>
      <c r="AC11" s="616">
        <f t="shared" si="7"/>
        <v>0</v>
      </c>
      <c r="AD11" s="604"/>
    </row>
    <row r="12" spans="1:30" ht="33" customHeight="1">
      <c r="A12" s="15" t="s">
        <v>49</v>
      </c>
      <c r="B12" s="617" t="s">
        <v>9</v>
      </c>
      <c r="C12" s="618" t="s">
        <v>27</v>
      </c>
      <c r="D12" s="623" t="s">
        <v>232</v>
      </c>
      <c r="E12" s="624" t="s">
        <v>8</v>
      </c>
      <c r="F12" s="624" t="s">
        <v>28</v>
      </c>
      <c r="G12" s="624">
        <v>2021</v>
      </c>
      <c r="H12" s="625">
        <v>2023</v>
      </c>
      <c r="I12" s="626">
        <v>54000000</v>
      </c>
      <c r="J12" s="627">
        <v>0</v>
      </c>
      <c r="K12" s="626">
        <v>16000000</v>
      </c>
      <c r="L12" s="628">
        <v>16000000</v>
      </c>
      <c r="M12" s="628">
        <v>33408000</v>
      </c>
      <c r="N12" s="610">
        <v>16000000</v>
      </c>
      <c r="O12" s="610">
        <v>271834.15999999997</v>
      </c>
      <c r="P12" s="610"/>
      <c r="Q12" s="607">
        <f t="shared" si="8"/>
        <v>15728165.84</v>
      </c>
      <c r="R12" s="628"/>
      <c r="S12" s="628"/>
      <c r="T12" s="628"/>
      <c r="U12" s="629"/>
      <c r="V12" s="629"/>
      <c r="W12" s="629"/>
      <c r="X12" s="629">
        <f t="shared" si="2"/>
        <v>0</v>
      </c>
      <c r="Y12" s="629">
        <f t="shared" si="3"/>
        <v>0</v>
      </c>
      <c r="Z12" s="629">
        <f t="shared" si="4"/>
        <v>0</v>
      </c>
      <c r="AA12" s="629">
        <f t="shared" si="5"/>
        <v>0</v>
      </c>
      <c r="AB12" s="629">
        <f t="shared" si="6"/>
        <v>0</v>
      </c>
      <c r="AC12" s="630">
        <f t="shared" si="7"/>
        <v>0</v>
      </c>
      <c r="AD12" s="604"/>
    </row>
    <row r="13" spans="1:30" ht="20.25" customHeight="1">
      <c r="A13" s="804" t="s">
        <v>50</v>
      </c>
      <c r="B13" s="631" t="s">
        <v>50</v>
      </c>
      <c r="C13" s="806"/>
      <c r="D13" s="805"/>
      <c r="E13" s="806"/>
      <c r="F13" s="806"/>
      <c r="G13" s="806">
        <v>2022</v>
      </c>
      <c r="H13" s="807"/>
      <c r="I13" s="808"/>
      <c r="J13" s="809"/>
      <c r="K13" s="808"/>
      <c r="L13" s="810"/>
      <c r="M13" s="810"/>
      <c r="N13" s="811"/>
      <c r="O13" s="811"/>
      <c r="P13" s="811">
        <v>2000</v>
      </c>
      <c r="Q13" s="812">
        <f t="shared" ref="Q13:Q15" si="11">N13-P13</f>
        <v>-2000</v>
      </c>
      <c r="R13" s="810"/>
      <c r="S13" s="810"/>
      <c r="T13" s="810"/>
      <c r="U13" s="813"/>
      <c r="V13" s="813"/>
      <c r="W13" s="813"/>
      <c r="X13" s="813">
        <f t="shared" si="2"/>
        <v>0</v>
      </c>
      <c r="Y13" s="813">
        <f t="shared" si="3"/>
        <v>0</v>
      </c>
      <c r="Z13" s="813">
        <f t="shared" si="4"/>
        <v>0</v>
      </c>
      <c r="AA13" s="813">
        <f t="shared" si="5"/>
        <v>0</v>
      </c>
      <c r="AB13" s="813">
        <f t="shared" si="6"/>
        <v>0</v>
      </c>
      <c r="AC13" s="814">
        <f t="shared" si="7"/>
        <v>0</v>
      </c>
      <c r="AD13" s="604"/>
    </row>
    <row r="14" spans="1:30" ht="27" customHeight="1">
      <c r="A14" s="804" t="s">
        <v>50</v>
      </c>
      <c r="B14" s="631" t="s">
        <v>50</v>
      </c>
      <c r="C14" s="618"/>
      <c r="D14" s="815"/>
      <c r="E14" s="618"/>
      <c r="F14" s="806"/>
      <c r="G14" s="618">
        <v>2022</v>
      </c>
      <c r="H14" s="620"/>
      <c r="I14" s="608"/>
      <c r="J14" s="621"/>
      <c r="K14" s="608"/>
      <c r="L14" s="612"/>
      <c r="M14" s="612"/>
      <c r="N14" s="609"/>
      <c r="O14" s="609"/>
      <c r="P14" s="609"/>
      <c r="Q14" s="607">
        <f t="shared" si="11"/>
        <v>0</v>
      </c>
      <c r="R14" s="612"/>
      <c r="S14" s="612"/>
      <c r="T14" s="612"/>
      <c r="U14" s="614"/>
      <c r="V14" s="614"/>
      <c r="W14" s="614"/>
      <c r="X14" s="614">
        <f t="shared" si="2"/>
        <v>0</v>
      </c>
      <c r="Y14" s="614">
        <f t="shared" si="3"/>
        <v>0</v>
      </c>
      <c r="Z14" s="614">
        <f t="shared" si="4"/>
        <v>0</v>
      </c>
      <c r="AA14" s="614">
        <f t="shared" si="5"/>
        <v>0</v>
      </c>
      <c r="AB14" s="614">
        <f t="shared" si="6"/>
        <v>0</v>
      </c>
      <c r="AC14" s="616">
        <f t="shared" si="7"/>
        <v>0</v>
      </c>
      <c r="AD14" s="604"/>
    </row>
    <row r="15" spans="1:30" ht="19.5" customHeight="1">
      <c r="A15" s="15" t="s">
        <v>49</v>
      </c>
      <c r="B15" s="631" t="s">
        <v>50</v>
      </c>
      <c r="C15" s="618"/>
      <c r="D15" s="632"/>
      <c r="E15" s="618"/>
      <c r="F15" s="618"/>
      <c r="G15" s="618"/>
      <c r="H15" s="620"/>
      <c r="I15" s="608"/>
      <c r="J15" s="621"/>
      <c r="K15" s="608"/>
      <c r="L15" s="612"/>
      <c r="M15" s="612"/>
      <c r="N15" s="609"/>
      <c r="O15" s="609"/>
      <c r="P15" s="609"/>
      <c r="Q15" s="607">
        <f t="shared" si="11"/>
        <v>0</v>
      </c>
      <c r="R15" s="612"/>
      <c r="S15" s="612"/>
      <c r="T15" s="612"/>
      <c r="U15" s="614"/>
      <c r="V15" s="614"/>
      <c r="W15" s="614"/>
      <c r="X15" s="614">
        <f t="shared" si="2"/>
        <v>0</v>
      </c>
      <c r="Y15" s="614">
        <f t="shared" si="3"/>
        <v>0</v>
      </c>
      <c r="Z15" s="614">
        <f t="shared" si="4"/>
        <v>0</v>
      </c>
      <c r="AA15" s="614">
        <f t="shared" si="5"/>
        <v>0</v>
      </c>
      <c r="AB15" s="614">
        <f t="shared" si="6"/>
        <v>0</v>
      </c>
      <c r="AC15" s="616">
        <f t="shared" si="7"/>
        <v>0</v>
      </c>
      <c r="AD15" s="604"/>
    </row>
    <row r="16" spans="1:30" ht="25.5" customHeight="1">
      <c r="A16" s="14"/>
      <c r="B16" s="936" t="s">
        <v>9</v>
      </c>
      <c r="C16" s="937"/>
      <c r="D16" s="938"/>
      <c r="E16" s="827"/>
      <c r="F16" s="827"/>
      <c r="G16" s="827"/>
      <c r="H16" s="828"/>
      <c r="I16" s="829">
        <f t="shared" ref="I16:AC16" si="12">I8+I10+I11+I12+I13+I14+I15</f>
        <v>69200000</v>
      </c>
      <c r="J16" s="829">
        <f t="shared" si="12"/>
        <v>5000000</v>
      </c>
      <c r="K16" s="829">
        <f t="shared" si="12"/>
        <v>24698000</v>
      </c>
      <c r="L16" s="829">
        <f t="shared" si="12"/>
        <v>23256000</v>
      </c>
      <c r="M16" s="829">
        <f t="shared" si="12"/>
        <v>39408000</v>
      </c>
      <c r="N16" s="829">
        <f t="shared" si="12"/>
        <v>24698000</v>
      </c>
      <c r="O16" s="829">
        <f t="shared" si="12"/>
        <v>900990.49</v>
      </c>
      <c r="P16" s="829">
        <f t="shared" si="12"/>
        <v>2000</v>
      </c>
      <c r="Q16" s="829">
        <f t="shared" si="12"/>
        <v>23795009.509999998</v>
      </c>
      <c r="R16" s="829">
        <f t="shared" si="12"/>
        <v>0</v>
      </c>
      <c r="S16" s="829">
        <f t="shared" si="12"/>
        <v>0</v>
      </c>
      <c r="T16" s="829">
        <f t="shared" si="12"/>
        <v>0</v>
      </c>
      <c r="U16" s="829">
        <f t="shared" si="12"/>
        <v>0</v>
      </c>
      <c r="V16" s="829">
        <f t="shared" si="12"/>
        <v>0</v>
      </c>
      <c r="W16" s="829">
        <f t="shared" si="12"/>
        <v>0</v>
      </c>
      <c r="X16" s="829">
        <f t="shared" si="12"/>
        <v>0</v>
      </c>
      <c r="Y16" s="829">
        <f t="shared" si="12"/>
        <v>0</v>
      </c>
      <c r="Z16" s="829">
        <f t="shared" si="12"/>
        <v>0</v>
      </c>
      <c r="AA16" s="829">
        <f t="shared" si="12"/>
        <v>0</v>
      </c>
      <c r="AB16" s="829">
        <f t="shared" si="12"/>
        <v>0</v>
      </c>
      <c r="AC16" s="829">
        <f t="shared" si="12"/>
        <v>0</v>
      </c>
      <c r="AD16" s="604"/>
    </row>
    <row r="17" spans="1:30" ht="22.5" customHeight="1">
      <c r="A17" s="14"/>
      <c r="B17" s="823"/>
      <c r="C17" s="824"/>
      <c r="D17" s="825"/>
      <c r="E17" s="637"/>
      <c r="F17" s="637"/>
      <c r="G17" s="637"/>
      <c r="H17" s="638"/>
      <c r="I17" s="639"/>
      <c r="J17" s="639"/>
      <c r="K17" s="639"/>
      <c r="L17" s="639"/>
      <c r="M17" s="639"/>
      <c r="N17" s="611"/>
      <c r="O17" s="611"/>
      <c r="P17" s="611"/>
      <c r="Q17" s="611"/>
      <c r="R17" s="639"/>
      <c r="S17" s="639"/>
      <c r="T17" s="639"/>
      <c r="U17" s="629"/>
      <c r="V17" s="629"/>
      <c r="W17" s="629"/>
      <c r="X17" s="629"/>
      <c r="Y17" s="629"/>
      <c r="Z17" s="629"/>
      <c r="AA17" s="629"/>
      <c r="AB17" s="629"/>
      <c r="AC17" s="629"/>
      <c r="AD17" s="604"/>
    </row>
    <row r="18" spans="1:30" ht="36" customHeight="1">
      <c r="A18" s="15" t="s">
        <v>49</v>
      </c>
      <c r="B18" s="617" t="s">
        <v>16</v>
      </c>
      <c r="C18" s="806" t="s">
        <v>25</v>
      </c>
      <c r="D18" s="816" t="s">
        <v>24</v>
      </c>
      <c r="E18" s="806" t="s">
        <v>8</v>
      </c>
      <c r="F18" s="806" t="s">
        <v>18</v>
      </c>
      <c r="G18" s="618">
        <v>2021</v>
      </c>
      <c r="H18" s="620">
        <v>2023</v>
      </c>
      <c r="I18" s="608">
        <v>2500000</v>
      </c>
      <c r="J18" s="621">
        <v>0</v>
      </c>
      <c r="K18" s="608">
        <v>2500000</v>
      </c>
      <c r="L18" s="612"/>
      <c r="M18" s="612"/>
      <c r="N18" s="609">
        <v>2237000</v>
      </c>
      <c r="O18" s="609"/>
      <c r="P18" s="609"/>
      <c r="Q18" s="607">
        <f t="shared" ref="Q18" si="13">N18-O18</f>
        <v>2237000</v>
      </c>
      <c r="R18" s="612"/>
      <c r="S18" s="612"/>
      <c r="T18" s="612"/>
      <c r="U18" s="613"/>
      <c r="V18" s="613"/>
      <c r="W18" s="613"/>
      <c r="X18" s="614">
        <f t="shared" ref="X18:X23" si="14">R18-U18</f>
        <v>0</v>
      </c>
      <c r="Y18" s="614">
        <f t="shared" ref="Y18:Y23" si="15">S18-V18</f>
        <v>0</v>
      </c>
      <c r="Z18" s="614">
        <f t="shared" ref="Z18:Z23" si="16">T18-W18</f>
        <v>0</v>
      </c>
      <c r="AA18" s="614">
        <f t="shared" ref="AA18:AA23" si="17">R18+S18+T18</f>
        <v>0</v>
      </c>
      <c r="AB18" s="614">
        <f t="shared" ref="AB18:AB23" si="18">U18+V18+W18</f>
        <v>0</v>
      </c>
      <c r="AC18" s="616">
        <f t="shared" ref="AC18:AC23" si="19">AA18-AB18</f>
        <v>0</v>
      </c>
      <c r="AD18" s="604"/>
    </row>
    <row r="19" spans="1:30" ht="49.5" customHeight="1">
      <c r="A19" s="15" t="s">
        <v>49</v>
      </c>
      <c r="B19" s="617" t="s">
        <v>16</v>
      </c>
      <c r="C19" s="618" t="s">
        <v>23</v>
      </c>
      <c r="D19" s="619" t="s">
        <v>19</v>
      </c>
      <c r="E19" s="618" t="s">
        <v>8</v>
      </c>
      <c r="F19" s="618" t="s">
        <v>18</v>
      </c>
      <c r="G19" s="618">
        <v>2017</v>
      </c>
      <c r="H19" s="620">
        <v>2021</v>
      </c>
      <c r="I19" s="608">
        <v>8500000</v>
      </c>
      <c r="J19" s="621">
        <v>8000000</v>
      </c>
      <c r="K19" s="608">
        <v>500000</v>
      </c>
      <c r="L19" s="612"/>
      <c r="M19" s="612"/>
      <c r="N19" s="609">
        <v>536000</v>
      </c>
      <c r="O19" s="609">
        <v>224716.81</v>
      </c>
      <c r="P19" s="609"/>
      <c r="Q19" s="607">
        <f t="shared" ref="Q19:Q20" si="20">N19-O19</f>
        <v>311283.19</v>
      </c>
      <c r="R19" s="612"/>
      <c r="S19" s="612"/>
      <c r="T19" s="612"/>
      <c r="U19" s="614"/>
      <c r="V19" s="614"/>
      <c r="W19" s="614"/>
      <c r="X19" s="614">
        <f t="shared" si="14"/>
        <v>0</v>
      </c>
      <c r="Y19" s="614">
        <f t="shared" si="15"/>
        <v>0</v>
      </c>
      <c r="Z19" s="614">
        <f t="shared" si="16"/>
        <v>0</v>
      </c>
      <c r="AA19" s="614">
        <f t="shared" si="17"/>
        <v>0</v>
      </c>
      <c r="AB19" s="614">
        <f t="shared" si="18"/>
        <v>0</v>
      </c>
      <c r="AC19" s="616">
        <f t="shared" si="19"/>
        <v>0</v>
      </c>
      <c r="AD19" s="604"/>
    </row>
    <row r="20" spans="1:30" ht="31.5" customHeight="1">
      <c r="A20" s="15" t="s">
        <v>49</v>
      </c>
      <c r="B20" s="617" t="s">
        <v>16</v>
      </c>
      <c r="C20" s="618" t="s">
        <v>22</v>
      </c>
      <c r="D20" s="619" t="s">
        <v>17</v>
      </c>
      <c r="E20" s="618" t="s">
        <v>8</v>
      </c>
      <c r="F20" s="618" t="s">
        <v>18</v>
      </c>
      <c r="G20" s="618">
        <v>2019</v>
      </c>
      <c r="H20" s="620">
        <v>2021</v>
      </c>
      <c r="I20" s="608">
        <v>2380000</v>
      </c>
      <c r="J20" s="621">
        <v>1580000</v>
      </c>
      <c r="K20" s="608">
        <v>800000</v>
      </c>
      <c r="L20" s="612">
        <v>3570000</v>
      </c>
      <c r="M20" s="612">
        <v>4369000</v>
      </c>
      <c r="N20" s="609">
        <v>857000</v>
      </c>
      <c r="O20" s="609">
        <v>258955.4</v>
      </c>
      <c r="P20" s="609"/>
      <c r="Q20" s="607">
        <f t="shared" si="20"/>
        <v>598044.6</v>
      </c>
      <c r="R20" s="612"/>
      <c r="S20" s="612"/>
      <c r="T20" s="612"/>
      <c r="U20" s="614"/>
      <c r="V20" s="614"/>
      <c r="W20" s="614"/>
      <c r="X20" s="614">
        <f t="shared" si="14"/>
        <v>0</v>
      </c>
      <c r="Y20" s="614">
        <f t="shared" si="15"/>
        <v>0</v>
      </c>
      <c r="Z20" s="614">
        <f t="shared" si="16"/>
        <v>0</v>
      </c>
      <c r="AA20" s="614">
        <f t="shared" si="17"/>
        <v>0</v>
      </c>
      <c r="AB20" s="614">
        <f t="shared" si="18"/>
        <v>0</v>
      </c>
      <c r="AC20" s="616">
        <f t="shared" si="19"/>
        <v>0</v>
      </c>
      <c r="AD20" s="604"/>
    </row>
    <row r="21" spans="1:30" ht="24" customHeight="1">
      <c r="A21" s="15" t="s">
        <v>49</v>
      </c>
      <c r="B21" s="631" t="s">
        <v>50</v>
      </c>
      <c r="C21" s="618"/>
      <c r="D21" s="632"/>
      <c r="E21" s="618"/>
      <c r="F21" s="618"/>
      <c r="G21" s="618"/>
      <c r="H21" s="620"/>
      <c r="I21" s="608"/>
      <c r="J21" s="621"/>
      <c r="K21" s="608"/>
      <c r="L21" s="612"/>
      <c r="M21" s="612"/>
      <c r="N21" s="609"/>
      <c r="O21" s="609"/>
      <c r="P21" s="609"/>
      <c r="Q21" s="607"/>
      <c r="R21" s="612"/>
      <c r="S21" s="612"/>
      <c r="T21" s="612"/>
      <c r="U21" s="614"/>
      <c r="V21" s="614"/>
      <c r="W21" s="614"/>
      <c r="X21" s="614"/>
      <c r="Y21" s="614"/>
      <c r="Z21" s="614"/>
      <c r="AA21" s="614"/>
      <c r="AB21" s="614"/>
      <c r="AC21" s="616"/>
      <c r="AD21" s="604"/>
    </row>
    <row r="22" spans="1:30" ht="26.25" customHeight="1">
      <c r="A22" s="15" t="s">
        <v>49</v>
      </c>
      <c r="B22" s="631" t="s">
        <v>50</v>
      </c>
      <c r="C22" s="618"/>
      <c r="D22" s="632"/>
      <c r="E22" s="618"/>
      <c r="F22" s="618"/>
      <c r="G22" s="618"/>
      <c r="H22" s="620"/>
      <c r="I22" s="608"/>
      <c r="J22" s="621"/>
      <c r="K22" s="608"/>
      <c r="L22" s="612"/>
      <c r="M22" s="612"/>
      <c r="N22" s="609"/>
      <c r="O22" s="609"/>
      <c r="P22" s="609"/>
      <c r="Q22" s="607">
        <f t="shared" ref="Q22:Q23" si="21">N22-P22</f>
        <v>0</v>
      </c>
      <c r="R22" s="612"/>
      <c r="S22" s="612"/>
      <c r="T22" s="612"/>
      <c r="U22" s="614"/>
      <c r="V22" s="614"/>
      <c r="W22" s="614"/>
      <c r="X22" s="614">
        <f t="shared" si="14"/>
        <v>0</v>
      </c>
      <c r="Y22" s="614">
        <f t="shared" si="15"/>
        <v>0</v>
      </c>
      <c r="Z22" s="614">
        <f t="shared" si="16"/>
        <v>0</v>
      </c>
      <c r="AA22" s="614">
        <f t="shared" si="17"/>
        <v>0</v>
      </c>
      <c r="AB22" s="614">
        <f t="shared" si="18"/>
        <v>0</v>
      </c>
      <c r="AC22" s="616">
        <f t="shared" si="19"/>
        <v>0</v>
      </c>
      <c r="AD22" s="604"/>
    </row>
    <row r="23" spans="1:30" ht="24" customHeight="1">
      <c r="A23" s="15" t="s">
        <v>49</v>
      </c>
      <c r="B23" s="631" t="s">
        <v>50</v>
      </c>
      <c r="C23" s="618"/>
      <c r="D23" s="632"/>
      <c r="E23" s="618"/>
      <c r="F23" s="618"/>
      <c r="G23" s="618"/>
      <c r="H23" s="620"/>
      <c r="I23" s="608"/>
      <c r="J23" s="621"/>
      <c r="K23" s="608"/>
      <c r="L23" s="612"/>
      <c r="M23" s="612"/>
      <c r="N23" s="609"/>
      <c r="O23" s="609"/>
      <c r="P23" s="609"/>
      <c r="Q23" s="607">
        <f t="shared" si="21"/>
        <v>0</v>
      </c>
      <c r="R23" s="612"/>
      <c r="S23" s="612"/>
      <c r="T23" s="612"/>
      <c r="U23" s="614"/>
      <c r="V23" s="614"/>
      <c r="W23" s="614"/>
      <c r="X23" s="614">
        <f t="shared" si="14"/>
        <v>0</v>
      </c>
      <c r="Y23" s="614">
        <f t="shared" si="15"/>
        <v>0</v>
      </c>
      <c r="Z23" s="614">
        <f t="shared" si="16"/>
        <v>0</v>
      </c>
      <c r="AA23" s="614">
        <f t="shared" si="17"/>
        <v>0</v>
      </c>
      <c r="AB23" s="614">
        <f t="shared" si="18"/>
        <v>0</v>
      </c>
      <c r="AC23" s="616">
        <f t="shared" si="19"/>
        <v>0</v>
      </c>
      <c r="AD23" s="604"/>
    </row>
    <row r="24" spans="1:30" ht="21.75" customHeight="1">
      <c r="A24" s="826"/>
      <c r="B24" s="936" t="s">
        <v>16</v>
      </c>
      <c r="C24" s="937"/>
      <c r="D24" s="938"/>
      <c r="E24" s="827"/>
      <c r="F24" s="827"/>
      <c r="G24" s="827"/>
      <c r="H24" s="828"/>
      <c r="I24" s="829">
        <f t="shared" ref="I24:AC24" si="22">SUM(I18:I20)</f>
        <v>13380000</v>
      </c>
      <c r="J24" s="829">
        <f t="shared" si="22"/>
        <v>9580000</v>
      </c>
      <c r="K24" s="829">
        <f t="shared" si="22"/>
        <v>3800000</v>
      </c>
      <c r="L24" s="829">
        <f t="shared" si="22"/>
        <v>3570000</v>
      </c>
      <c r="M24" s="829">
        <f t="shared" si="22"/>
        <v>4369000</v>
      </c>
      <c r="N24" s="829">
        <f t="shared" si="22"/>
        <v>3630000</v>
      </c>
      <c r="O24" s="829">
        <f t="shared" si="22"/>
        <v>483672.20999999996</v>
      </c>
      <c r="P24" s="829">
        <f t="shared" si="22"/>
        <v>0</v>
      </c>
      <c r="Q24" s="829">
        <f t="shared" si="22"/>
        <v>3146327.79</v>
      </c>
      <c r="R24" s="829">
        <f t="shared" si="22"/>
        <v>0</v>
      </c>
      <c r="S24" s="829">
        <f t="shared" si="22"/>
        <v>0</v>
      </c>
      <c r="T24" s="829">
        <f t="shared" si="22"/>
        <v>0</v>
      </c>
      <c r="U24" s="829">
        <f t="shared" si="22"/>
        <v>0</v>
      </c>
      <c r="V24" s="829">
        <f t="shared" si="22"/>
        <v>0</v>
      </c>
      <c r="W24" s="829">
        <f t="shared" si="22"/>
        <v>0</v>
      </c>
      <c r="X24" s="829">
        <f t="shared" si="22"/>
        <v>0</v>
      </c>
      <c r="Y24" s="829">
        <f t="shared" si="22"/>
        <v>0</v>
      </c>
      <c r="Z24" s="829">
        <f t="shared" si="22"/>
        <v>0</v>
      </c>
      <c r="AA24" s="829">
        <f t="shared" si="22"/>
        <v>0</v>
      </c>
      <c r="AB24" s="829">
        <f t="shared" si="22"/>
        <v>0</v>
      </c>
      <c r="AC24" s="829">
        <f t="shared" si="22"/>
        <v>0</v>
      </c>
      <c r="AD24" s="604"/>
    </row>
    <row r="25" spans="1:30" ht="25.5" customHeight="1">
      <c r="A25" s="13" t="s">
        <v>50</v>
      </c>
      <c r="B25" s="631" t="s">
        <v>50</v>
      </c>
      <c r="C25" s="618"/>
      <c r="D25" s="636"/>
      <c r="E25" s="637"/>
      <c r="F25" s="637"/>
      <c r="G25" s="637"/>
      <c r="H25" s="638"/>
      <c r="I25" s="639"/>
      <c r="J25" s="639"/>
      <c r="K25" s="639"/>
      <c r="L25" s="639"/>
      <c r="M25" s="639"/>
      <c r="N25" s="611"/>
      <c r="O25" s="611"/>
      <c r="P25" s="611"/>
      <c r="Q25" s="611"/>
      <c r="R25" s="639"/>
      <c r="S25" s="639"/>
      <c r="T25" s="639"/>
      <c r="U25" s="629"/>
      <c r="V25" s="629"/>
      <c r="W25" s="629"/>
      <c r="X25" s="629"/>
      <c r="Y25" s="629"/>
      <c r="Z25" s="629"/>
      <c r="AA25" s="629"/>
      <c r="AB25" s="629"/>
      <c r="AC25" s="629"/>
      <c r="AD25" s="604"/>
    </row>
    <row r="26" spans="1:30" ht="25.5" customHeight="1">
      <c r="A26" s="13"/>
      <c r="B26" s="631" t="s">
        <v>50</v>
      </c>
      <c r="C26" s="817"/>
      <c r="D26" s="818"/>
      <c r="E26" s="637"/>
      <c r="F26" s="637"/>
      <c r="G26" s="637"/>
      <c r="H26" s="638"/>
      <c r="I26" s="639"/>
      <c r="J26" s="639"/>
      <c r="K26" s="639"/>
      <c r="L26" s="639"/>
      <c r="M26" s="639"/>
      <c r="N26" s="611"/>
      <c r="O26" s="611"/>
      <c r="P26" s="611"/>
      <c r="Q26" s="611"/>
      <c r="R26" s="639"/>
      <c r="S26" s="639"/>
      <c r="T26" s="639"/>
      <c r="U26" s="629"/>
      <c r="V26" s="629"/>
      <c r="W26" s="629"/>
      <c r="X26" s="629"/>
      <c r="Y26" s="629"/>
      <c r="Z26" s="629"/>
      <c r="AA26" s="629"/>
      <c r="AB26" s="629"/>
      <c r="AC26" s="629"/>
      <c r="AD26" s="604"/>
    </row>
    <row r="27" spans="1:30" ht="25.5" customHeight="1">
      <c r="A27" s="13"/>
      <c r="B27" s="631" t="s">
        <v>50</v>
      </c>
      <c r="C27" s="817"/>
      <c r="D27" s="818"/>
      <c r="E27" s="637"/>
      <c r="F27" s="637"/>
      <c r="G27" s="637"/>
      <c r="H27" s="638"/>
      <c r="I27" s="639"/>
      <c r="J27" s="639"/>
      <c r="K27" s="639"/>
      <c r="L27" s="639"/>
      <c r="M27" s="639"/>
      <c r="N27" s="611"/>
      <c r="O27" s="611"/>
      <c r="P27" s="611"/>
      <c r="Q27" s="611"/>
      <c r="R27" s="639"/>
      <c r="S27" s="639"/>
      <c r="T27" s="639"/>
      <c r="U27" s="629"/>
      <c r="V27" s="629"/>
      <c r="W27" s="629"/>
      <c r="X27" s="629"/>
      <c r="Y27" s="629"/>
      <c r="Z27" s="629"/>
      <c r="AA27" s="629"/>
      <c r="AB27" s="629"/>
      <c r="AC27" s="629"/>
      <c r="AD27" s="604"/>
    </row>
    <row r="28" spans="1:30" ht="24.75" customHeight="1">
      <c r="A28" s="14"/>
      <c r="B28" s="960" t="s">
        <v>52</v>
      </c>
      <c r="C28" s="961"/>
      <c r="D28" s="962"/>
      <c r="E28" s="633"/>
      <c r="F28" s="633"/>
      <c r="G28" s="633"/>
      <c r="H28" s="634"/>
      <c r="I28" s="635">
        <f t="shared" ref="I28:W28" si="23">I25</f>
        <v>0</v>
      </c>
      <c r="J28" s="635">
        <f t="shared" si="23"/>
        <v>0</v>
      </c>
      <c r="K28" s="635">
        <f t="shared" si="23"/>
        <v>0</v>
      </c>
      <c r="L28" s="635">
        <f t="shared" si="23"/>
        <v>0</v>
      </c>
      <c r="M28" s="635">
        <f t="shared" si="23"/>
        <v>0</v>
      </c>
      <c r="N28" s="635">
        <f t="shared" ref="N28:Q28" si="24">N25</f>
        <v>0</v>
      </c>
      <c r="O28" s="635">
        <f t="shared" si="24"/>
        <v>0</v>
      </c>
      <c r="P28" s="635">
        <f t="shared" si="24"/>
        <v>0</v>
      </c>
      <c r="Q28" s="635">
        <f t="shared" si="24"/>
        <v>0</v>
      </c>
      <c r="R28" s="635">
        <f t="shared" si="23"/>
        <v>0</v>
      </c>
      <c r="S28" s="635">
        <f t="shared" si="23"/>
        <v>0</v>
      </c>
      <c r="T28" s="635">
        <f t="shared" ref="T28" si="25">T25</f>
        <v>0</v>
      </c>
      <c r="U28" s="635">
        <f t="shared" si="23"/>
        <v>0</v>
      </c>
      <c r="V28" s="635">
        <f t="shared" si="23"/>
        <v>0</v>
      </c>
      <c r="W28" s="635">
        <f t="shared" si="23"/>
        <v>0</v>
      </c>
      <c r="X28" s="635">
        <f t="shared" ref="X28:AC28" si="26">SUM(X20:X23)</f>
        <v>0</v>
      </c>
      <c r="Y28" s="635">
        <f t="shared" si="26"/>
        <v>0</v>
      </c>
      <c r="Z28" s="635">
        <f t="shared" si="26"/>
        <v>0</v>
      </c>
      <c r="AA28" s="635">
        <f t="shared" si="26"/>
        <v>0</v>
      </c>
      <c r="AB28" s="635">
        <f t="shared" si="26"/>
        <v>0</v>
      </c>
      <c r="AC28" s="635">
        <f t="shared" si="26"/>
        <v>0</v>
      </c>
      <c r="AD28" s="604"/>
    </row>
    <row r="29" spans="1:30" s="2" customFormat="1" ht="24.75" customHeight="1">
      <c r="B29" s="963" t="s">
        <v>51</v>
      </c>
      <c r="C29" s="963"/>
      <c r="D29" s="963"/>
      <c r="E29" s="963"/>
      <c r="F29" s="963"/>
      <c r="G29" s="963"/>
      <c r="H29" s="963"/>
      <c r="I29" s="615">
        <f t="shared" ref="I29:AC29" si="27">I16+I24+I28</f>
        <v>82580000</v>
      </c>
      <c r="J29" s="615">
        <f t="shared" si="27"/>
        <v>14580000</v>
      </c>
      <c r="K29" s="615">
        <f t="shared" si="27"/>
        <v>28498000</v>
      </c>
      <c r="L29" s="615">
        <f t="shared" si="27"/>
        <v>26826000</v>
      </c>
      <c r="M29" s="615">
        <f t="shared" si="27"/>
        <v>43777000</v>
      </c>
      <c r="N29" s="615">
        <f t="shared" si="27"/>
        <v>28328000</v>
      </c>
      <c r="O29" s="615">
        <f t="shared" si="27"/>
        <v>1384662.7</v>
      </c>
      <c r="P29" s="615">
        <f t="shared" si="27"/>
        <v>2000</v>
      </c>
      <c r="Q29" s="615">
        <f t="shared" si="27"/>
        <v>26941337.299999997</v>
      </c>
      <c r="R29" s="615">
        <f t="shared" si="27"/>
        <v>0</v>
      </c>
      <c r="S29" s="615">
        <f t="shared" si="27"/>
        <v>0</v>
      </c>
      <c r="T29" s="615">
        <f t="shared" si="27"/>
        <v>0</v>
      </c>
      <c r="U29" s="615">
        <f t="shared" si="27"/>
        <v>0</v>
      </c>
      <c r="V29" s="615">
        <f t="shared" si="27"/>
        <v>0</v>
      </c>
      <c r="W29" s="615">
        <f t="shared" si="27"/>
        <v>0</v>
      </c>
      <c r="X29" s="615">
        <f t="shared" si="27"/>
        <v>0</v>
      </c>
      <c r="Y29" s="615">
        <f t="shared" si="27"/>
        <v>0</v>
      </c>
      <c r="Z29" s="615">
        <f t="shared" si="27"/>
        <v>0</v>
      </c>
      <c r="AA29" s="615">
        <f t="shared" si="27"/>
        <v>0</v>
      </c>
      <c r="AB29" s="615">
        <f t="shared" si="27"/>
        <v>0</v>
      </c>
      <c r="AC29" s="615">
        <f t="shared" si="27"/>
        <v>0</v>
      </c>
      <c r="AD29" s="606"/>
    </row>
    <row r="30" spans="1:30" ht="13.5" customHeight="1" thickBot="1">
      <c r="B30" s="964" t="s">
        <v>240</v>
      </c>
      <c r="C30" s="964"/>
      <c r="D30" s="964"/>
      <c r="E30" s="964"/>
    </row>
    <row r="31" spans="1:30" ht="32.25" customHeight="1" thickBot="1">
      <c r="B31" s="965" t="s">
        <v>243</v>
      </c>
      <c r="C31" s="965"/>
      <c r="D31" s="965"/>
      <c r="E31" s="834"/>
      <c r="F31" s="835"/>
      <c r="G31" s="835"/>
      <c r="H31" s="835"/>
      <c r="I31" s="956" t="s">
        <v>237</v>
      </c>
      <c r="J31" s="957"/>
      <c r="K31" s="958"/>
      <c r="R31" s="880" t="s">
        <v>233</v>
      </c>
      <c r="S31" s="881"/>
      <c r="T31" s="882"/>
      <c r="U31" s="883" t="s">
        <v>234</v>
      </c>
      <c r="V31" s="884"/>
      <c r="W31" s="885"/>
      <c r="X31" s="886" t="s">
        <v>44</v>
      </c>
      <c r="Y31" s="887"/>
      <c r="Z31" s="888"/>
      <c r="AA31" s="893" t="s">
        <v>235</v>
      </c>
      <c r="AB31" s="894"/>
      <c r="AC31" s="895"/>
    </row>
    <row r="32" spans="1:30" ht="27" customHeight="1">
      <c r="B32" s="965" t="s">
        <v>244</v>
      </c>
      <c r="C32" s="965"/>
      <c r="D32" s="965"/>
      <c r="E32" s="836"/>
      <c r="F32" s="969"/>
      <c r="G32" s="970"/>
      <c r="H32" s="948" t="s">
        <v>191</v>
      </c>
      <c r="I32" s="922" t="s">
        <v>238</v>
      </c>
      <c r="J32" s="922" t="s">
        <v>189</v>
      </c>
      <c r="K32" s="959" t="s">
        <v>239</v>
      </c>
      <c r="N32" s="642"/>
      <c r="O32" s="844"/>
      <c r="P32" s="915"/>
      <c r="Q32" s="914" t="s">
        <v>191</v>
      </c>
      <c r="R32" s="911" t="s">
        <v>39</v>
      </c>
      <c r="S32" s="889" t="s">
        <v>40</v>
      </c>
      <c r="T32" s="889" t="s">
        <v>41</v>
      </c>
      <c r="U32" s="891" t="s">
        <v>31</v>
      </c>
      <c r="V32" s="891" t="s">
        <v>32</v>
      </c>
      <c r="W32" s="891" t="s">
        <v>33</v>
      </c>
      <c r="X32" s="878" t="s">
        <v>45</v>
      </c>
      <c r="Y32" s="878" t="s">
        <v>46</v>
      </c>
      <c r="Z32" s="878" t="s">
        <v>47</v>
      </c>
      <c r="AA32" s="896" t="s">
        <v>38</v>
      </c>
      <c r="AB32" s="896" t="s">
        <v>42</v>
      </c>
      <c r="AC32" s="896" t="s">
        <v>35</v>
      </c>
    </row>
    <row r="33" spans="2:29" ht="14.25" customHeight="1" thickBot="1">
      <c r="E33" s="837"/>
      <c r="F33" s="971"/>
      <c r="G33" s="972"/>
      <c r="H33" s="948"/>
      <c r="I33" s="923"/>
      <c r="J33" s="923"/>
      <c r="K33" s="959"/>
      <c r="L33" s="642"/>
      <c r="N33" s="642"/>
      <c r="O33" s="844"/>
      <c r="P33" s="915"/>
      <c r="Q33" s="914"/>
      <c r="R33" s="912"/>
      <c r="S33" s="890"/>
      <c r="T33" s="890"/>
      <c r="U33" s="892"/>
      <c r="V33" s="892"/>
      <c r="W33" s="892"/>
      <c r="X33" s="879"/>
      <c r="Y33" s="879"/>
      <c r="Z33" s="879"/>
      <c r="AA33" s="897"/>
      <c r="AB33" s="897"/>
      <c r="AC33" s="897"/>
    </row>
    <row r="34" spans="2:29" ht="28.5" customHeight="1">
      <c r="B34" s="965" t="s">
        <v>241</v>
      </c>
      <c r="C34" s="965"/>
      <c r="D34" s="965"/>
      <c r="E34" s="966" t="s">
        <v>98</v>
      </c>
      <c r="F34" s="967"/>
      <c r="G34" s="968"/>
      <c r="H34" s="643">
        <f>H35</f>
        <v>24698000</v>
      </c>
      <c r="I34" s="643">
        <f>I35</f>
        <v>23256000</v>
      </c>
      <c r="J34" s="832">
        <f t="shared" ref="J34:K34" si="28">J35</f>
        <v>39408000</v>
      </c>
      <c r="K34" s="838">
        <f t="shared" si="28"/>
        <v>39408000</v>
      </c>
      <c r="L34" s="820"/>
      <c r="N34" s="921" t="s">
        <v>98</v>
      </c>
      <c r="O34" s="921"/>
      <c r="P34" s="921"/>
      <c r="Q34" s="643">
        <f>Q35</f>
        <v>24698000</v>
      </c>
      <c r="R34" s="643">
        <f>R35</f>
        <v>0</v>
      </c>
      <c r="S34" s="643">
        <f t="shared" ref="S34:T34" si="29">S35</f>
        <v>0</v>
      </c>
      <c r="T34" s="643">
        <f t="shared" si="29"/>
        <v>0</v>
      </c>
      <c r="U34" s="643">
        <f t="shared" ref="U34" si="30">U35</f>
        <v>0</v>
      </c>
      <c r="V34" s="643">
        <f t="shared" ref="V34" si="31">V35</f>
        <v>0</v>
      </c>
      <c r="W34" s="643">
        <f t="shared" ref="W34" si="32">W35</f>
        <v>0</v>
      </c>
      <c r="X34" s="643">
        <f t="shared" ref="X34" si="33">X35</f>
        <v>0</v>
      </c>
      <c r="Y34" s="643">
        <f t="shared" ref="Y34" si="34">Y35</f>
        <v>0</v>
      </c>
      <c r="Z34" s="643">
        <f t="shared" ref="Z34" si="35">Z35</f>
        <v>0</v>
      </c>
      <c r="AA34" s="614">
        <f t="shared" ref="AA34:AA37" si="36">R34+S34+T34</f>
        <v>0</v>
      </c>
      <c r="AB34" s="614">
        <f t="shared" ref="AB34:AB37" si="37">U34+V34+W34</f>
        <v>0</v>
      </c>
      <c r="AC34" s="616">
        <f t="shared" ref="AC34:AC37" si="38">AA34-AB34</f>
        <v>0</v>
      </c>
    </row>
    <row r="35" spans="2:29" ht="18" customHeight="1">
      <c r="B35" s="965" t="s">
        <v>242</v>
      </c>
      <c r="C35" s="965"/>
      <c r="D35" s="965"/>
      <c r="E35" s="949" t="s">
        <v>99</v>
      </c>
      <c r="F35" s="919"/>
      <c r="G35" s="920"/>
      <c r="H35" s="644">
        <f>K16</f>
        <v>24698000</v>
      </c>
      <c r="I35" s="644">
        <f t="shared" ref="I35:J35" si="39">L16</f>
        <v>23256000</v>
      </c>
      <c r="J35" s="833">
        <f t="shared" si="39"/>
        <v>39408000</v>
      </c>
      <c r="K35" s="839">
        <v>39408000</v>
      </c>
      <c r="L35" s="59"/>
      <c r="N35" s="918" t="s">
        <v>99</v>
      </c>
      <c r="O35" s="919"/>
      <c r="P35" s="920"/>
      <c r="Q35" s="644">
        <f>K16</f>
        <v>24698000</v>
      </c>
      <c r="R35" s="644">
        <f>R16</f>
        <v>0</v>
      </c>
      <c r="S35" s="644">
        <f t="shared" ref="S35:W35" si="40">S16</f>
        <v>0</v>
      </c>
      <c r="T35" s="644">
        <f t="shared" si="40"/>
        <v>0</v>
      </c>
      <c r="U35" s="644">
        <f t="shared" si="40"/>
        <v>0</v>
      </c>
      <c r="V35" s="644">
        <f t="shared" si="40"/>
        <v>0</v>
      </c>
      <c r="W35" s="644">
        <f t="shared" si="40"/>
        <v>0</v>
      </c>
      <c r="X35" s="644">
        <f>R34-U34</f>
        <v>0</v>
      </c>
      <c r="Y35" s="644">
        <f>S34-V34</f>
        <v>0</v>
      </c>
      <c r="Z35" s="644">
        <f>T34-W34</f>
        <v>0</v>
      </c>
      <c r="AA35" s="614">
        <f t="shared" si="36"/>
        <v>0</v>
      </c>
      <c r="AB35" s="614">
        <f t="shared" si="37"/>
        <v>0</v>
      </c>
      <c r="AC35" s="616">
        <f t="shared" si="38"/>
        <v>0</v>
      </c>
    </row>
    <row r="36" spans="2:29" ht="13.5" customHeight="1">
      <c r="E36" s="949" t="s">
        <v>100</v>
      </c>
      <c r="F36" s="919"/>
      <c r="G36" s="920"/>
      <c r="H36" s="644">
        <f>K24</f>
        <v>3800000</v>
      </c>
      <c r="I36" s="644">
        <f t="shared" ref="I36:J36" si="41">L24</f>
        <v>3570000</v>
      </c>
      <c r="J36" s="833">
        <f t="shared" si="41"/>
        <v>4369000</v>
      </c>
      <c r="K36" s="839">
        <f>M24</f>
        <v>4369000</v>
      </c>
      <c r="L36" s="59"/>
      <c r="N36" s="918" t="s">
        <v>100</v>
      </c>
      <c r="O36" s="919"/>
      <c r="P36" s="920"/>
      <c r="Q36" s="644">
        <f>K24</f>
        <v>3800000</v>
      </c>
      <c r="R36" s="644">
        <f>R24</f>
        <v>0</v>
      </c>
      <c r="S36" s="644">
        <f t="shared" ref="S36:W36" si="42">S24</f>
        <v>0</v>
      </c>
      <c r="T36" s="644">
        <f t="shared" si="42"/>
        <v>0</v>
      </c>
      <c r="U36" s="644">
        <f t="shared" si="42"/>
        <v>0</v>
      </c>
      <c r="V36" s="644">
        <f t="shared" si="42"/>
        <v>0</v>
      </c>
      <c r="W36" s="644">
        <f t="shared" si="42"/>
        <v>0</v>
      </c>
      <c r="X36" s="644">
        <f>R36-U36</f>
        <v>0</v>
      </c>
      <c r="Y36" s="644">
        <f>S36-V36</f>
        <v>0</v>
      </c>
      <c r="Z36" s="644">
        <f>T36-W36</f>
        <v>0</v>
      </c>
      <c r="AA36" s="614">
        <f t="shared" si="36"/>
        <v>0</v>
      </c>
      <c r="AB36" s="614">
        <f t="shared" si="37"/>
        <v>0</v>
      </c>
      <c r="AC36" s="616">
        <f t="shared" si="38"/>
        <v>0</v>
      </c>
    </row>
    <row r="37" spans="2:29" ht="17.25" customHeight="1" thickBot="1">
      <c r="E37" s="950" t="s">
        <v>192</v>
      </c>
      <c r="F37" s="951"/>
      <c r="G37" s="952"/>
      <c r="H37" s="842">
        <f>H28</f>
        <v>0</v>
      </c>
      <c r="I37" s="842">
        <f>I28</f>
        <v>0</v>
      </c>
      <c r="J37" s="842">
        <f t="shared" ref="J37" si="43">D28</f>
        <v>0</v>
      </c>
      <c r="K37" s="843">
        <f>H28</f>
        <v>0</v>
      </c>
      <c r="L37" s="803"/>
      <c r="N37" s="918" t="s">
        <v>192</v>
      </c>
      <c r="O37" s="919"/>
      <c r="P37" s="920"/>
      <c r="Q37" s="640">
        <f>K28</f>
        <v>0</v>
      </c>
      <c r="R37" s="640">
        <f>R28</f>
        <v>0</v>
      </c>
      <c r="S37" s="640">
        <f t="shared" ref="S37:W37" si="44">S28</f>
        <v>0</v>
      </c>
      <c r="T37" s="640">
        <f t="shared" si="44"/>
        <v>0</v>
      </c>
      <c r="U37" s="640">
        <f t="shared" si="44"/>
        <v>0</v>
      </c>
      <c r="V37" s="640">
        <f t="shared" si="44"/>
        <v>0</v>
      </c>
      <c r="W37" s="640">
        <f t="shared" si="44"/>
        <v>0</v>
      </c>
      <c r="X37" s="640">
        <f>R37-U37</f>
        <v>0</v>
      </c>
      <c r="Y37" s="640">
        <f t="shared" ref="Y37" si="45">S28</f>
        <v>0</v>
      </c>
      <c r="Z37" s="640">
        <f t="shared" ref="Z37" si="46">T28</f>
        <v>0</v>
      </c>
      <c r="AA37" s="614">
        <f t="shared" si="36"/>
        <v>0</v>
      </c>
      <c r="AB37" s="614">
        <f t="shared" si="37"/>
        <v>0</v>
      </c>
      <c r="AC37" s="616">
        <f t="shared" si="38"/>
        <v>0</v>
      </c>
    </row>
    <row r="38" spans="2:29" ht="18.75" customHeight="1" thickBot="1">
      <c r="E38" s="953" t="s">
        <v>51</v>
      </c>
      <c r="F38" s="954"/>
      <c r="G38" s="955"/>
      <c r="H38" s="840">
        <f>H34+H36</f>
        <v>28498000</v>
      </c>
      <c r="I38" s="840">
        <f t="shared" ref="I38:K38" si="47">I34+I36</f>
        <v>26826000</v>
      </c>
      <c r="J38" s="840">
        <f t="shared" si="47"/>
        <v>43777000</v>
      </c>
      <c r="K38" s="841">
        <f t="shared" si="47"/>
        <v>43777000</v>
      </c>
      <c r="L38" s="820"/>
      <c r="N38" s="916" t="s">
        <v>51</v>
      </c>
      <c r="O38" s="917"/>
      <c r="P38" s="645"/>
      <c r="Q38" s="641">
        <f>Q34+Q36</f>
        <v>28498000</v>
      </c>
      <c r="R38" s="641">
        <f t="shared" ref="R38:W38" si="48">R34+R36</f>
        <v>0</v>
      </c>
      <c r="S38" s="641">
        <f t="shared" si="48"/>
        <v>0</v>
      </c>
      <c r="T38" s="641">
        <f t="shared" si="48"/>
        <v>0</v>
      </c>
      <c r="U38" s="641">
        <f t="shared" si="48"/>
        <v>0</v>
      </c>
      <c r="V38" s="641">
        <f t="shared" si="48"/>
        <v>0</v>
      </c>
      <c r="W38" s="641">
        <f t="shared" si="48"/>
        <v>0</v>
      </c>
      <c r="X38" s="641">
        <f t="shared" ref="X38:AC38" si="49">X34+X36</f>
        <v>0</v>
      </c>
      <c r="Y38" s="641">
        <f t="shared" si="49"/>
        <v>0</v>
      </c>
      <c r="Z38" s="641">
        <f t="shared" si="49"/>
        <v>0</v>
      </c>
      <c r="AA38" s="641">
        <f t="shared" si="49"/>
        <v>0</v>
      </c>
      <c r="AB38" s="641">
        <f t="shared" si="49"/>
        <v>0</v>
      </c>
      <c r="AC38" s="641">
        <f t="shared" si="49"/>
        <v>0</v>
      </c>
    </row>
    <row r="39" spans="2:29" ht="24.95" customHeight="1">
      <c r="P39" s="913"/>
      <c r="Q39" s="913"/>
    </row>
    <row r="40" spans="2:29">
      <c r="B40" t="s">
        <v>253</v>
      </c>
    </row>
  </sheetData>
  <mergeCells count="87">
    <mergeCell ref="B32:D32"/>
    <mergeCell ref="B34:D34"/>
    <mergeCell ref="B35:D35"/>
    <mergeCell ref="E34:G34"/>
    <mergeCell ref="E35:G35"/>
    <mergeCell ref="F32:G33"/>
    <mergeCell ref="B24:D24"/>
    <mergeCell ref="B28:D28"/>
    <mergeCell ref="B29:H29"/>
    <mergeCell ref="B30:E30"/>
    <mergeCell ref="B31:D31"/>
    <mergeCell ref="H32:H33"/>
    <mergeCell ref="E36:G36"/>
    <mergeCell ref="E37:G37"/>
    <mergeCell ref="E38:G38"/>
    <mergeCell ref="R6:R7"/>
    <mergeCell ref="I31:K31"/>
    <mergeCell ref="I32:I33"/>
    <mergeCell ref="J32:J33"/>
    <mergeCell ref="K32:K33"/>
    <mergeCell ref="B16:D16"/>
    <mergeCell ref="U6:U7"/>
    <mergeCell ref="V6:V7"/>
    <mergeCell ref="AA4:AC4"/>
    <mergeCell ref="AA6:AA7"/>
    <mergeCell ref="AB6:AB7"/>
    <mergeCell ref="R4:T4"/>
    <mergeCell ref="E6:E7"/>
    <mergeCell ref="F6:F7"/>
    <mergeCell ref="G6:H6"/>
    <mergeCell ref="I6:I7"/>
    <mergeCell ref="J6:J7"/>
    <mergeCell ref="U4:W4"/>
    <mergeCell ref="X4:Z4"/>
    <mergeCell ref="X6:X7"/>
    <mergeCell ref="Y6:Y7"/>
    <mergeCell ref="Z6:Z7"/>
    <mergeCell ref="M6:M7"/>
    <mergeCell ref="AC6:AC7"/>
    <mergeCell ref="A6:A7"/>
    <mergeCell ref="N6:N7"/>
    <mergeCell ref="O6:O7"/>
    <mergeCell ref="P6:P7"/>
    <mergeCell ref="K6:K7"/>
    <mergeCell ref="L6:L7"/>
    <mergeCell ref="D6:D7"/>
    <mergeCell ref="W6:W7"/>
    <mergeCell ref="T6:T7"/>
    <mergeCell ref="B6:B7"/>
    <mergeCell ref="C6:C7"/>
    <mergeCell ref="Q6:Q7"/>
    <mergeCell ref="S6:S7"/>
    <mergeCell ref="P39:Q39"/>
    <mergeCell ref="Q32:Q33"/>
    <mergeCell ref="P32:P33"/>
    <mergeCell ref="N38:O38"/>
    <mergeCell ref="N37:P37"/>
    <mergeCell ref="N36:P36"/>
    <mergeCell ref="N35:P35"/>
    <mergeCell ref="N34:P34"/>
    <mergeCell ref="AA31:AC31"/>
    <mergeCell ref="AA32:AA33"/>
    <mergeCell ref="AB32:AB33"/>
    <mergeCell ref="AC32:AC33"/>
    <mergeCell ref="A2:AC2"/>
    <mergeCell ref="A4:J4"/>
    <mergeCell ref="F5:J5"/>
    <mergeCell ref="K5:M5"/>
    <mergeCell ref="N5:Q5"/>
    <mergeCell ref="R5:T5"/>
    <mergeCell ref="U5:W5"/>
    <mergeCell ref="X5:Z5"/>
    <mergeCell ref="AA5:AC5"/>
    <mergeCell ref="K4:M4"/>
    <mergeCell ref="N4:Q4"/>
    <mergeCell ref="R32:R33"/>
    <mergeCell ref="Y32:Y33"/>
    <mergeCell ref="Z32:Z33"/>
    <mergeCell ref="R31:T31"/>
    <mergeCell ref="U31:W31"/>
    <mergeCell ref="X31:Z31"/>
    <mergeCell ref="S32:S33"/>
    <mergeCell ref="T32:T33"/>
    <mergeCell ref="U32:U33"/>
    <mergeCell ref="V32:V33"/>
    <mergeCell ref="W32:W33"/>
    <mergeCell ref="X32:X33"/>
  </mergeCells>
  <pageMargins left="0.11811023622047245" right="0.11811023622047245" top="0.35433070866141736" bottom="0.35433070866141736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3"/>
  <sheetViews>
    <sheetView topLeftCell="I1" zoomScale="58" zoomScaleNormal="58" workbookViewId="0">
      <selection activeCell="T1" sqref="T1:V1048576"/>
    </sheetView>
  </sheetViews>
  <sheetFormatPr defaultRowHeight="15"/>
  <cols>
    <col min="1" max="1" width="25.7109375" hidden="1" customWidth="1"/>
    <col min="2" max="2" width="24" hidden="1" customWidth="1"/>
    <col min="3" max="3" width="17.5703125" hidden="1" customWidth="1"/>
    <col min="4" max="4" width="20.7109375" hidden="1" customWidth="1"/>
    <col min="5" max="5" width="24.42578125" customWidth="1"/>
    <col min="6" max="6" width="56.7109375" customWidth="1"/>
    <col min="7" max="7" width="28.7109375" customWidth="1"/>
    <col min="8" max="8" width="17" customWidth="1"/>
    <col min="9" max="9" width="18.7109375" customWidth="1"/>
    <col min="10" max="11" width="15.28515625" customWidth="1"/>
    <col min="12" max="12" width="15.7109375" customWidth="1"/>
    <col min="13" max="13" width="17.7109375" customWidth="1"/>
    <col min="14" max="14" width="14.85546875" customWidth="1"/>
    <col min="15" max="15" width="14" customWidth="1"/>
    <col min="16" max="16" width="14.140625" customWidth="1"/>
    <col min="17" max="17" width="16.42578125" customWidth="1"/>
    <col min="18" max="18" width="13.85546875" customWidth="1"/>
    <col min="19" max="19" width="14.5703125" customWidth="1"/>
    <col min="20" max="20" width="15.42578125" hidden="1" customWidth="1"/>
    <col min="21" max="21" width="15.85546875" hidden="1" customWidth="1"/>
    <col min="22" max="22" width="14.7109375" hidden="1" customWidth="1"/>
    <col min="23" max="23" width="16.42578125" hidden="1" customWidth="1"/>
    <col min="24" max="24" width="14.28515625" hidden="1" customWidth="1"/>
    <col min="25" max="25" width="16.140625" hidden="1" customWidth="1"/>
  </cols>
  <sheetData>
    <row r="2" spans="1:25" s="17" customFormat="1" ht="17.25" customHeight="1">
      <c r="A2" s="20"/>
      <c r="B2" s="20"/>
      <c r="C2" s="20"/>
      <c r="D2" s="59"/>
      <c r="E2" s="59"/>
      <c r="F2" s="55"/>
      <c r="G2" s="55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s="17" customFormat="1" ht="45.75" customHeight="1">
      <c r="A3" s="20"/>
      <c r="B3" s="20"/>
      <c r="C3" s="20"/>
      <c r="D3" s="59"/>
      <c r="E3" s="981" t="s">
        <v>246</v>
      </c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981"/>
      <c r="W3" s="981"/>
      <c r="X3" s="981"/>
      <c r="Y3" s="981"/>
    </row>
    <row r="4" spans="1:25" s="17" customFormat="1" ht="39.75" customHeight="1" thickBot="1">
      <c r="A4" s="20"/>
      <c r="B4" s="20"/>
      <c r="C4" s="20"/>
      <c r="D4" s="20"/>
      <c r="E4" s="980" t="s">
        <v>247</v>
      </c>
      <c r="F4" s="980"/>
      <c r="G4" s="980"/>
      <c r="H4" s="980"/>
      <c r="I4" s="980"/>
      <c r="J4" s="980"/>
      <c r="K4" s="98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s="17" customFormat="1" ht="30.75" customHeight="1" thickBot="1">
      <c r="A5" s="20"/>
      <c r="B5" s="20"/>
      <c r="C5" s="20"/>
      <c r="D5" s="20"/>
      <c r="E5" s="20"/>
      <c r="F5" s="55"/>
      <c r="G5" s="55"/>
      <c r="H5" s="907" t="s">
        <v>190</v>
      </c>
      <c r="I5" s="908"/>
      <c r="J5" s="908"/>
      <c r="K5" s="909"/>
      <c r="L5" s="819" t="s">
        <v>101</v>
      </c>
      <c r="M5" s="819" t="s">
        <v>101</v>
      </c>
      <c r="N5" s="880" t="s">
        <v>38</v>
      </c>
      <c r="O5" s="881"/>
      <c r="P5" s="882"/>
      <c r="Q5" s="883" t="s">
        <v>34</v>
      </c>
      <c r="R5" s="884"/>
      <c r="S5" s="885"/>
      <c r="T5" s="886" t="s">
        <v>44</v>
      </c>
      <c r="U5" s="887"/>
      <c r="V5" s="888"/>
      <c r="W5" s="893" t="s">
        <v>43</v>
      </c>
      <c r="X5" s="894"/>
      <c r="Y5" s="894"/>
    </row>
    <row r="6" spans="1:25" s="17" customFormat="1" ht="47.25" customHeight="1">
      <c r="A6" s="20"/>
      <c r="B6" s="20"/>
      <c r="C6" s="20"/>
      <c r="D6" s="48" t="s">
        <v>48</v>
      </c>
      <c r="E6" s="48" t="s">
        <v>60</v>
      </c>
      <c r="F6" s="48" t="s">
        <v>62</v>
      </c>
      <c r="G6" s="48" t="s">
        <v>61</v>
      </c>
      <c r="H6" s="848" t="s">
        <v>54</v>
      </c>
      <c r="I6" s="849" t="s">
        <v>245</v>
      </c>
      <c r="J6" s="850" t="s">
        <v>102</v>
      </c>
      <c r="K6" s="849" t="s">
        <v>228</v>
      </c>
      <c r="L6" s="52" t="s">
        <v>58</v>
      </c>
      <c r="M6" s="52" t="s">
        <v>59</v>
      </c>
      <c r="N6" s="53" t="s">
        <v>39</v>
      </c>
      <c r="O6" s="53" t="s">
        <v>40</v>
      </c>
      <c r="P6" s="53" t="s">
        <v>41</v>
      </c>
      <c r="Q6" s="54" t="s">
        <v>31</v>
      </c>
      <c r="R6" s="54" t="s">
        <v>32</v>
      </c>
      <c r="S6" s="54" t="s">
        <v>33</v>
      </c>
      <c r="T6" s="845" t="s">
        <v>45</v>
      </c>
      <c r="U6" s="845" t="s">
        <v>46</v>
      </c>
      <c r="V6" s="845" t="s">
        <v>47</v>
      </c>
      <c r="W6" s="830" t="s">
        <v>38</v>
      </c>
      <c r="X6" s="830" t="s">
        <v>42</v>
      </c>
      <c r="Y6" s="830" t="s">
        <v>35</v>
      </c>
    </row>
    <row r="7" spans="1:25" s="17" customFormat="1" ht="17.25" customHeight="1">
      <c r="A7" s="20"/>
      <c r="B7" s="20"/>
      <c r="C7" s="20"/>
      <c r="D7" s="20"/>
      <c r="E7" s="20"/>
      <c r="F7" s="42"/>
      <c r="G7" s="42"/>
      <c r="H7" s="43"/>
      <c r="I7" s="43"/>
      <c r="J7" s="43"/>
      <c r="K7" s="43"/>
      <c r="L7" s="43"/>
      <c r="M7" s="43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s="17" customFormat="1" ht="21.75" customHeight="1" thickBot="1">
      <c r="A8" s="23" t="s">
        <v>64</v>
      </c>
      <c r="B8" s="23" t="s">
        <v>56</v>
      </c>
      <c r="C8" s="23" t="s">
        <v>67</v>
      </c>
      <c r="D8" s="27"/>
      <c r="E8" s="29" t="s">
        <v>56</v>
      </c>
      <c r="F8" s="29" t="s">
        <v>56</v>
      </c>
      <c r="G8" s="29" t="s">
        <v>56</v>
      </c>
      <c r="H8" s="30"/>
      <c r="I8" s="30"/>
      <c r="J8" s="30"/>
      <c r="K8" s="30"/>
      <c r="L8" s="66">
        <v>3570000</v>
      </c>
      <c r="M8" s="66">
        <v>4369000</v>
      </c>
      <c r="N8" s="67">
        <v>3570000</v>
      </c>
      <c r="O8" s="67">
        <v>4369000</v>
      </c>
      <c r="P8" s="67">
        <v>4369000</v>
      </c>
      <c r="Q8" s="853"/>
      <c r="R8" s="853"/>
      <c r="S8" s="853"/>
      <c r="T8" s="853"/>
      <c r="U8" s="853"/>
      <c r="V8" s="853"/>
      <c r="W8" s="853"/>
      <c r="X8" s="853"/>
      <c r="Y8" s="853"/>
    </row>
    <row r="9" spans="1:25" s="17" customFormat="1" ht="20.100000000000001" customHeight="1">
      <c r="A9" s="18"/>
      <c r="B9" s="18"/>
      <c r="C9" s="18"/>
      <c r="D9" s="982" t="s">
        <v>96</v>
      </c>
      <c r="E9" s="975" t="s">
        <v>68</v>
      </c>
      <c r="F9" s="32" t="s">
        <v>90</v>
      </c>
      <c r="G9" s="32" t="s">
        <v>89</v>
      </c>
      <c r="H9" s="58">
        <f>H10</f>
        <v>2500000</v>
      </c>
      <c r="I9" s="33">
        <f t="shared" ref="I9:K9" si="0">I10</f>
        <v>2237000</v>
      </c>
      <c r="J9" s="33">
        <f t="shared" si="0"/>
        <v>0</v>
      </c>
      <c r="K9" s="33">
        <f t="shared" si="0"/>
        <v>0</v>
      </c>
      <c r="L9" s="33">
        <f t="shared" ref="L9:M9" si="1">L10</f>
        <v>3570000</v>
      </c>
      <c r="M9" s="34">
        <f t="shared" si="1"/>
        <v>4369000</v>
      </c>
      <c r="N9" s="851">
        <f>N10</f>
        <v>0</v>
      </c>
      <c r="O9" s="851">
        <f t="shared" ref="O9:P9" si="2">O10</f>
        <v>0</v>
      </c>
      <c r="P9" s="851">
        <f t="shared" si="2"/>
        <v>0</v>
      </c>
      <c r="Q9" s="852">
        <f t="shared" ref="Q9:S9" si="3">Q10</f>
        <v>0</v>
      </c>
      <c r="R9" s="852">
        <f t="shared" si="3"/>
        <v>0</v>
      </c>
      <c r="S9" s="852">
        <f t="shared" si="3"/>
        <v>0</v>
      </c>
      <c r="T9" s="852">
        <f>N9-Q9</f>
        <v>0</v>
      </c>
      <c r="U9" s="852">
        <f>O9-R9</f>
        <v>0</v>
      </c>
      <c r="V9" s="852">
        <f>P9-S9</f>
        <v>0</v>
      </c>
      <c r="W9" s="852">
        <f>N9+O9+P9</f>
        <v>0</v>
      </c>
      <c r="X9" s="852">
        <f>Q9+R9+S9</f>
        <v>0</v>
      </c>
      <c r="Y9" s="852">
        <f>W9-X9</f>
        <v>0</v>
      </c>
    </row>
    <row r="10" spans="1:25" s="17" customFormat="1" ht="20.100000000000001" customHeight="1" thickBot="1">
      <c r="A10" s="18" t="s">
        <v>65</v>
      </c>
      <c r="B10" s="18" t="s">
        <v>66</v>
      </c>
      <c r="C10" s="18" t="s">
        <v>67</v>
      </c>
      <c r="D10" s="983"/>
      <c r="E10" s="977"/>
      <c r="F10" s="35" t="s">
        <v>69</v>
      </c>
      <c r="G10" s="35" t="s">
        <v>63</v>
      </c>
      <c r="H10" s="36">
        <v>2500000</v>
      </c>
      <c r="I10" s="36">
        <v>2237000</v>
      </c>
      <c r="J10" s="36"/>
      <c r="K10" s="36"/>
      <c r="L10" s="36">
        <v>3570000</v>
      </c>
      <c r="M10" s="37">
        <v>4369000</v>
      </c>
      <c r="N10" s="853"/>
      <c r="O10" s="853"/>
      <c r="P10" s="853"/>
      <c r="Q10" s="853"/>
      <c r="R10" s="853"/>
      <c r="S10" s="853"/>
      <c r="T10" s="853">
        <f t="shared" ref="T10" si="4">N10-Q10</f>
        <v>0</v>
      </c>
      <c r="U10" s="853">
        <f t="shared" ref="U10" si="5">O10-R10</f>
        <v>0</v>
      </c>
      <c r="V10" s="853">
        <f t="shared" ref="V10" si="6">P10-S10</f>
        <v>0</v>
      </c>
      <c r="W10" s="853">
        <f t="shared" ref="W10" si="7">N10+O10+P10</f>
        <v>0</v>
      </c>
      <c r="X10" s="853">
        <f t="shared" ref="X10" si="8">Q10+R10+S10</f>
        <v>0</v>
      </c>
      <c r="Y10" s="853">
        <f t="shared" ref="Y10" si="9">W10-X10</f>
        <v>0</v>
      </c>
    </row>
    <row r="11" spans="1:25" s="17" customFormat="1" ht="20.100000000000001" customHeight="1">
      <c r="A11" s="18"/>
      <c r="B11" s="18"/>
      <c r="C11" s="18"/>
      <c r="D11" s="983"/>
      <c r="E11" s="975" t="s">
        <v>70</v>
      </c>
      <c r="F11" s="32" t="s">
        <v>90</v>
      </c>
      <c r="G11" s="32" t="s">
        <v>89</v>
      </c>
      <c r="H11" s="33">
        <f>H12</f>
        <v>500000</v>
      </c>
      <c r="I11" s="33">
        <f t="shared" ref="I11:K11" si="10">I12</f>
        <v>706000</v>
      </c>
      <c r="J11" s="33">
        <f t="shared" si="10"/>
        <v>224716.81</v>
      </c>
      <c r="K11" s="33">
        <f t="shared" si="10"/>
        <v>0</v>
      </c>
      <c r="L11" s="33">
        <f t="shared" ref="L11:M11" si="11">L12</f>
        <v>0</v>
      </c>
      <c r="M11" s="34">
        <f t="shared" si="11"/>
        <v>0</v>
      </c>
      <c r="N11" s="852">
        <f t="shared" ref="N11:S11" si="12">N12</f>
        <v>0</v>
      </c>
      <c r="O11" s="852">
        <f t="shared" si="12"/>
        <v>0</v>
      </c>
      <c r="P11" s="852">
        <f t="shared" si="12"/>
        <v>0</v>
      </c>
      <c r="Q11" s="852">
        <f t="shared" si="12"/>
        <v>0</v>
      </c>
      <c r="R11" s="852">
        <f t="shared" si="12"/>
        <v>0</v>
      </c>
      <c r="S11" s="852">
        <f t="shared" si="12"/>
        <v>0</v>
      </c>
      <c r="T11" s="852">
        <f>N11-Q11</f>
        <v>0</v>
      </c>
      <c r="U11" s="852">
        <f>O11-R11</f>
        <v>0</v>
      </c>
      <c r="V11" s="852">
        <f>P11-S11</f>
        <v>0</v>
      </c>
      <c r="W11" s="852">
        <f>N11+O11+P11</f>
        <v>0</v>
      </c>
      <c r="X11" s="852">
        <f>Q11+R11+S11</f>
        <v>0</v>
      </c>
      <c r="Y11" s="852">
        <f>W11-X11</f>
        <v>0</v>
      </c>
    </row>
    <row r="12" spans="1:25" s="17" customFormat="1" ht="25.5" customHeight="1" thickBot="1">
      <c r="A12" s="18" t="s">
        <v>65</v>
      </c>
      <c r="B12" s="18" t="s">
        <v>66</v>
      </c>
      <c r="C12" s="18" t="s">
        <v>67</v>
      </c>
      <c r="D12" s="983"/>
      <c r="E12" s="977"/>
      <c r="F12" s="35" t="s">
        <v>71</v>
      </c>
      <c r="G12" s="35" t="s">
        <v>63</v>
      </c>
      <c r="H12" s="36">
        <v>500000</v>
      </c>
      <c r="I12" s="36">
        <v>706000</v>
      </c>
      <c r="J12" s="36">
        <v>224716.81</v>
      </c>
      <c r="K12" s="36"/>
      <c r="L12" s="36">
        <v>0</v>
      </c>
      <c r="M12" s="37">
        <v>0</v>
      </c>
      <c r="N12" s="853"/>
      <c r="O12" s="853"/>
      <c r="P12" s="853"/>
      <c r="Q12" s="853"/>
      <c r="R12" s="853"/>
      <c r="S12" s="853"/>
      <c r="T12" s="853">
        <f t="shared" ref="T12" si="13">N12-Q12</f>
        <v>0</v>
      </c>
      <c r="U12" s="853">
        <f t="shared" ref="U12" si="14">O12-R12</f>
        <v>0</v>
      </c>
      <c r="V12" s="853">
        <f t="shared" ref="V12" si="15">P12-S12</f>
        <v>0</v>
      </c>
      <c r="W12" s="853">
        <f t="shared" ref="W12" si="16">N12+O12+P12</f>
        <v>0</v>
      </c>
      <c r="X12" s="853">
        <f t="shared" ref="X12" si="17">Q12+R12+S12</f>
        <v>0</v>
      </c>
      <c r="Y12" s="853">
        <f t="shared" ref="Y12" si="18">W12-X12</f>
        <v>0</v>
      </c>
    </row>
    <row r="13" spans="1:25" s="17" customFormat="1" ht="20.100000000000001" customHeight="1">
      <c r="A13" s="18"/>
      <c r="B13" s="18"/>
      <c r="C13" s="18"/>
      <c r="D13" s="983"/>
      <c r="E13" s="987" t="s">
        <v>72</v>
      </c>
      <c r="F13" s="22" t="s">
        <v>93</v>
      </c>
      <c r="G13" s="22" t="s">
        <v>89</v>
      </c>
      <c r="H13" s="31">
        <f>H14</f>
        <v>800000</v>
      </c>
      <c r="I13" s="31">
        <f t="shared" ref="I13:K13" si="19">I14</f>
        <v>857000</v>
      </c>
      <c r="J13" s="31">
        <f t="shared" si="19"/>
        <v>258955.4</v>
      </c>
      <c r="K13" s="31">
        <f t="shared" si="19"/>
        <v>0</v>
      </c>
      <c r="L13" s="31">
        <f t="shared" ref="L13:M13" si="20">L14</f>
        <v>0</v>
      </c>
      <c r="M13" s="31">
        <f t="shared" si="20"/>
        <v>0</v>
      </c>
      <c r="N13" s="852">
        <f t="shared" ref="N13:S13" si="21">N14</f>
        <v>0</v>
      </c>
      <c r="O13" s="852">
        <f t="shared" si="21"/>
        <v>0</v>
      </c>
      <c r="P13" s="852">
        <f t="shared" si="21"/>
        <v>0</v>
      </c>
      <c r="Q13" s="852">
        <f t="shared" si="21"/>
        <v>0</v>
      </c>
      <c r="R13" s="852">
        <f t="shared" si="21"/>
        <v>0</v>
      </c>
      <c r="S13" s="852">
        <f t="shared" si="21"/>
        <v>0</v>
      </c>
      <c r="T13" s="852">
        <f>N13-Q13</f>
        <v>0</v>
      </c>
      <c r="U13" s="852">
        <f>O13-R13</f>
        <v>0</v>
      </c>
      <c r="V13" s="852">
        <f>P13-S13</f>
        <v>0</v>
      </c>
      <c r="W13" s="852">
        <f>N13+O13+P13</f>
        <v>0</v>
      </c>
      <c r="X13" s="852">
        <f>Q13+R13+S13</f>
        <v>0</v>
      </c>
      <c r="Y13" s="852">
        <f>W13-X13</f>
        <v>0</v>
      </c>
    </row>
    <row r="14" spans="1:25" s="17" customFormat="1" ht="20.100000000000001" customHeight="1">
      <c r="A14" s="18" t="s">
        <v>65</v>
      </c>
      <c r="B14" s="18" t="s">
        <v>66</v>
      </c>
      <c r="C14" s="18" t="s">
        <v>67</v>
      </c>
      <c r="D14" s="983"/>
      <c r="E14" s="988"/>
      <c r="F14" s="18" t="s">
        <v>73</v>
      </c>
      <c r="G14" s="783" t="s">
        <v>63</v>
      </c>
      <c r="H14" s="19">
        <v>800000</v>
      </c>
      <c r="I14" s="19">
        <v>857000</v>
      </c>
      <c r="J14" s="19">
        <v>258955.4</v>
      </c>
      <c r="K14" s="19"/>
      <c r="L14" s="19">
        <v>0</v>
      </c>
      <c r="M14" s="19">
        <v>0</v>
      </c>
      <c r="N14" s="853"/>
      <c r="O14" s="853"/>
      <c r="P14" s="853"/>
      <c r="Q14" s="853"/>
      <c r="R14" s="853"/>
      <c r="S14" s="853"/>
      <c r="T14" s="853">
        <f t="shared" ref="T14:T17" si="22">N14-Q14</f>
        <v>0</v>
      </c>
      <c r="U14" s="853">
        <f t="shared" ref="U14:U17" si="23">O14-R14</f>
        <v>0</v>
      </c>
      <c r="V14" s="853">
        <f t="shared" ref="V14:V17" si="24">P14-S14</f>
        <v>0</v>
      </c>
      <c r="W14" s="853">
        <f t="shared" ref="W14:W17" si="25">N14+O14+P14</f>
        <v>0</v>
      </c>
      <c r="X14" s="853">
        <f t="shared" ref="X14:X17" si="26">Q14+R14+S14</f>
        <v>0</v>
      </c>
      <c r="Y14" s="853">
        <f t="shared" ref="Y14:Y17" si="27">W14-X14</f>
        <v>0</v>
      </c>
    </row>
    <row r="15" spans="1:25" s="17" customFormat="1" ht="20.100000000000001" customHeight="1">
      <c r="A15" s="18"/>
      <c r="B15" s="18"/>
      <c r="C15" s="18"/>
      <c r="D15" s="60"/>
      <c r="E15" s="61" t="s">
        <v>50</v>
      </c>
      <c r="F15" s="18"/>
      <c r="G15" s="18"/>
      <c r="H15" s="19"/>
      <c r="I15" s="19"/>
      <c r="J15" s="19"/>
      <c r="K15" s="19"/>
      <c r="L15" s="19"/>
      <c r="M15" s="19"/>
      <c r="N15" s="853"/>
      <c r="O15" s="853"/>
      <c r="P15" s="853"/>
      <c r="Q15" s="853"/>
      <c r="R15" s="853"/>
      <c r="S15" s="853"/>
      <c r="T15" s="853">
        <f t="shared" si="22"/>
        <v>0</v>
      </c>
      <c r="U15" s="853">
        <f t="shared" si="23"/>
        <v>0</v>
      </c>
      <c r="V15" s="853">
        <f t="shared" si="24"/>
        <v>0</v>
      </c>
      <c r="W15" s="853">
        <f t="shared" si="25"/>
        <v>0</v>
      </c>
      <c r="X15" s="853">
        <f t="shared" si="26"/>
        <v>0</v>
      </c>
      <c r="Y15" s="853">
        <f t="shared" si="27"/>
        <v>0</v>
      </c>
    </row>
    <row r="16" spans="1:25" s="17" customFormat="1" ht="19.5" customHeight="1">
      <c r="A16" s="18"/>
      <c r="B16" s="18"/>
      <c r="C16" s="18"/>
      <c r="D16" s="61" t="s">
        <v>50</v>
      </c>
      <c r="E16" s="61" t="s">
        <v>50</v>
      </c>
      <c r="F16" s="18"/>
      <c r="G16" s="18"/>
      <c r="H16" s="19"/>
      <c r="I16" s="19"/>
      <c r="J16" s="19"/>
      <c r="K16" s="19"/>
      <c r="L16" s="19"/>
      <c r="M16" s="19"/>
      <c r="N16" s="853"/>
      <c r="O16" s="853"/>
      <c r="P16" s="853"/>
      <c r="Q16" s="853"/>
      <c r="R16" s="853"/>
      <c r="S16" s="853"/>
      <c r="T16" s="853">
        <f t="shared" si="22"/>
        <v>0</v>
      </c>
      <c r="U16" s="853">
        <f t="shared" si="23"/>
        <v>0</v>
      </c>
      <c r="V16" s="853">
        <f t="shared" si="24"/>
        <v>0</v>
      </c>
      <c r="W16" s="853">
        <f t="shared" si="25"/>
        <v>0</v>
      </c>
      <c r="X16" s="853">
        <f t="shared" si="26"/>
        <v>0</v>
      </c>
      <c r="Y16" s="853">
        <f t="shared" si="27"/>
        <v>0</v>
      </c>
    </row>
    <row r="17" spans="1:25" s="17" customFormat="1" ht="19.5" hidden="1" customHeight="1">
      <c r="A17" s="18"/>
      <c r="B17" s="18"/>
      <c r="C17" s="18"/>
      <c r="D17" s="61" t="s">
        <v>50</v>
      </c>
      <c r="E17" s="61" t="s">
        <v>50</v>
      </c>
      <c r="F17" s="18"/>
      <c r="G17" s="18"/>
      <c r="H17" s="19"/>
      <c r="I17" s="19"/>
      <c r="J17" s="19"/>
      <c r="K17" s="19"/>
      <c r="L17" s="19"/>
      <c r="M17" s="19"/>
      <c r="N17" s="853"/>
      <c r="O17" s="853"/>
      <c r="P17" s="853"/>
      <c r="Q17" s="853"/>
      <c r="R17" s="853"/>
      <c r="S17" s="853"/>
      <c r="T17" s="853">
        <f t="shared" si="22"/>
        <v>0</v>
      </c>
      <c r="U17" s="853">
        <f t="shared" si="23"/>
        <v>0</v>
      </c>
      <c r="V17" s="853">
        <f t="shared" si="24"/>
        <v>0</v>
      </c>
      <c r="W17" s="853">
        <f t="shared" si="25"/>
        <v>0</v>
      </c>
      <c r="X17" s="853">
        <f t="shared" si="26"/>
        <v>0</v>
      </c>
      <c r="Y17" s="853">
        <f t="shared" si="27"/>
        <v>0</v>
      </c>
    </row>
    <row r="18" spans="1:25" s="17" customFormat="1" ht="21.75" customHeight="1">
      <c r="A18" s="18"/>
      <c r="B18" s="18"/>
      <c r="C18" s="18"/>
      <c r="D18" s="45"/>
      <c r="E18" s="45"/>
      <c r="F18" s="45" t="s">
        <v>16</v>
      </c>
      <c r="G18" s="45" t="s">
        <v>249</v>
      </c>
      <c r="H18" s="44">
        <f>H9+H11+H13</f>
        <v>3800000</v>
      </c>
      <c r="I18" s="44">
        <f>I9+I11+I13</f>
        <v>3800000</v>
      </c>
      <c r="J18" s="44">
        <f t="shared" ref="J18:K18" si="28">J9+J11+J13</f>
        <v>483672.20999999996</v>
      </c>
      <c r="K18" s="44">
        <f t="shared" si="28"/>
        <v>0</v>
      </c>
      <c r="L18" s="44">
        <f t="shared" ref="L18:M18" si="29">L9+L11+L13</f>
        <v>3570000</v>
      </c>
      <c r="M18" s="44">
        <f t="shared" si="29"/>
        <v>4369000</v>
      </c>
      <c r="N18" s="855">
        <f>N9+N11+N13</f>
        <v>0</v>
      </c>
      <c r="O18" s="855">
        <f t="shared" ref="O18:Y18" si="30">O9+O11+O13</f>
        <v>0</v>
      </c>
      <c r="P18" s="855">
        <f t="shared" si="30"/>
        <v>0</v>
      </c>
      <c r="Q18" s="855">
        <f t="shared" si="30"/>
        <v>0</v>
      </c>
      <c r="R18" s="855">
        <f t="shared" si="30"/>
        <v>0</v>
      </c>
      <c r="S18" s="855">
        <f t="shared" si="30"/>
        <v>0</v>
      </c>
      <c r="T18" s="855">
        <f t="shared" si="30"/>
        <v>0</v>
      </c>
      <c r="U18" s="855">
        <f t="shared" si="30"/>
        <v>0</v>
      </c>
      <c r="V18" s="855">
        <f t="shared" si="30"/>
        <v>0</v>
      </c>
      <c r="W18" s="855">
        <f t="shared" si="30"/>
        <v>0</v>
      </c>
      <c r="X18" s="855">
        <f t="shared" si="30"/>
        <v>0</v>
      </c>
      <c r="Y18" s="855">
        <f t="shared" si="30"/>
        <v>0</v>
      </c>
    </row>
    <row r="19" spans="1:25" s="17" customFormat="1" ht="21.75" customHeight="1">
      <c r="A19" s="18"/>
      <c r="B19" s="18"/>
      <c r="C19" s="18"/>
      <c r="D19" s="29"/>
      <c r="E19" s="29"/>
      <c r="F19" s="29"/>
      <c r="G19" s="29"/>
      <c r="H19" s="30"/>
      <c r="I19" s="30"/>
      <c r="J19" s="30"/>
      <c r="K19" s="30"/>
      <c r="L19" s="30"/>
      <c r="M19" s="30"/>
      <c r="N19" s="856"/>
      <c r="O19" s="856"/>
      <c r="P19" s="856"/>
      <c r="Q19" s="857"/>
      <c r="R19" s="857"/>
      <c r="S19" s="857"/>
      <c r="T19" s="857"/>
      <c r="U19" s="857"/>
      <c r="V19" s="857"/>
      <c r="W19" s="857"/>
      <c r="X19" s="857"/>
      <c r="Y19" s="857"/>
    </row>
    <row r="20" spans="1:25" s="17" customFormat="1" ht="18" customHeight="1" thickBot="1">
      <c r="A20" s="24" t="s">
        <v>74</v>
      </c>
      <c r="B20" s="24" t="s">
        <v>56</v>
      </c>
      <c r="C20" s="24" t="s">
        <v>56</v>
      </c>
      <c r="D20" s="39"/>
      <c r="E20" s="49" t="s">
        <v>56</v>
      </c>
      <c r="F20" s="39" t="s">
        <v>56</v>
      </c>
      <c r="G20" s="39" t="s">
        <v>56</v>
      </c>
      <c r="H20" s="40"/>
      <c r="I20" s="40"/>
      <c r="J20" s="40"/>
      <c r="K20" s="40"/>
      <c r="L20" s="40">
        <v>31961000</v>
      </c>
      <c r="M20" s="40">
        <v>39408000</v>
      </c>
      <c r="N20" s="67">
        <v>23256000</v>
      </c>
      <c r="O20" s="67">
        <v>39408000</v>
      </c>
      <c r="P20" s="67">
        <v>39408000</v>
      </c>
      <c r="Q20" s="855"/>
      <c r="R20" s="855"/>
      <c r="S20" s="855"/>
      <c r="T20" s="831"/>
      <c r="U20" s="831"/>
      <c r="V20" s="831"/>
      <c r="W20" s="831"/>
      <c r="X20" s="831"/>
      <c r="Y20" s="831"/>
    </row>
    <row r="21" spans="1:25" s="17" customFormat="1" ht="30" customHeight="1">
      <c r="A21" s="18"/>
      <c r="B21" s="18"/>
      <c r="C21" s="25"/>
      <c r="D21" s="982" t="s">
        <v>96</v>
      </c>
      <c r="E21" s="975" t="s">
        <v>15</v>
      </c>
      <c r="F21" s="32" t="s">
        <v>91</v>
      </c>
      <c r="G21" s="32" t="s">
        <v>89</v>
      </c>
      <c r="H21" s="33">
        <f>H22+H23+H24</f>
        <v>5498000</v>
      </c>
      <c r="I21" s="33">
        <v>5368000</v>
      </c>
      <c r="J21" s="33">
        <f t="shared" ref="J21:K21" si="31">J22+J23+J24</f>
        <v>300310</v>
      </c>
      <c r="K21" s="33">
        <f t="shared" si="31"/>
        <v>0</v>
      </c>
      <c r="L21" s="33">
        <f t="shared" ref="L21:M21" si="32">L22+L24</f>
        <v>3000000</v>
      </c>
      <c r="M21" s="34">
        <f t="shared" si="32"/>
        <v>3000000</v>
      </c>
      <c r="N21" s="871">
        <f>N22+N23+N24</f>
        <v>0</v>
      </c>
      <c r="O21" s="871">
        <f t="shared" ref="O21:P21" si="33">O22+O23+O24</f>
        <v>0</v>
      </c>
      <c r="P21" s="871">
        <f t="shared" si="33"/>
        <v>0</v>
      </c>
      <c r="Q21" s="852">
        <f t="shared" ref="Q21" si="34">Q22+Q24</f>
        <v>0</v>
      </c>
      <c r="R21" s="852">
        <f t="shared" ref="R21" si="35">R22+R24</f>
        <v>0</v>
      </c>
      <c r="S21" s="852">
        <f t="shared" ref="S21" si="36">S22+S24</f>
        <v>0</v>
      </c>
      <c r="T21" s="852">
        <f>N21-Q21</f>
        <v>0</v>
      </c>
      <c r="U21" s="852">
        <f>O21-R21</f>
        <v>0</v>
      </c>
      <c r="V21" s="852">
        <f>P21-S21</f>
        <v>0</v>
      </c>
      <c r="W21" s="852">
        <f>N21+O21+P21</f>
        <v>0</v>
      </c>
      <c r="X21" s="852">
        <f>Q21+R21+S21</f>
        <v>0</v>
      </c>
      <c r="Y21" s="852">
        <f>W21-X21</f>
        <v>0</v>
      </c>
    </row>
    <row r="22" spans="1:25" s="17" customFormat="1" ht="27" customHeight="1">
      <c r="A22" s="18" t="s">
        <v>65</v>
      </c>
      <c r="B22" s="18" t="s">
        <v>66</v>
      </c>
      <c r="C22" s="25" t="s">
        <v>75</v>
      </c>
      <c r="D22" s="983"/>
      <c r="E22" s="976"/>
      <c r="F22" s="18" t="s">
        <v>77</v>
      </c>
      <c r="G22" s="18" t="s">
        <v>76</v>
      </c>
      <c r="H22" s="19">
        <v>3498000</v>
      </c>
      <c r="I22" s="19"/>
      <c r="J22" s="19"/>
      <c r="K22" s="19"/>
      <c r="L22" s="19">
        <v>1000000</v>
      </c>
      <c r="M22" s="38">
        <v>1000000</v>
      </c>
      <c r="N22" s="853"/>
      <c r="O22" s="853"/>
      <c r="P22" s="853"/>
      <c r="Q22" s="853"/>
      <c r="R22" s="853"/>
      <c r="S22" s="853"/>
      <c r="T22" s="853">
        <f t="shared" ref="T22:T24" si="37">N22-Q22</f>
        <v>0</v>
      </c>
      <c r="U22" s="853">
        <f t="shared" ref="U22:U24" si="38">O22-R22</f>
        <v>0</v>
      </c>
      <c r="V22" s="853">
        <f t="shared" ref="V22:V24" si="39">P22-S22</f>
        <v>0</v>
      </c>
      <c r="W22" s="853">
        <f t="shared" ref="W22:W24" si="40">N22+O22+P22</f>
        <v>0</v>
      </c>
      <c r="X22" s="853">
        <f t="shared" ref="X22:X24" si="41">Q22+R22+S22</f>
        <v>0</v>
      </c>
      <c r="Y22" s="853">
        <f t="shared" ref="Y22:Y24" si="42">W22-X22</f>
        <v>0</v>
      </c>
    </row>
    <row r="23" spans="1:25" s="17" customFormat="1" ht="21" customHeight="1">
      <c r="A23" s="18"/>
      <c r="B23" s="18"/>
      <c r="C23" s="25"/>
      <c r="D23" s="983"/>
      <c r="E23" s="976"/>
      <c r="F23" s="18" t="s">
        <v>225</v>
      </c>
      <c r="G23" s="26" t="s">
        <v>63</v>
      </c>
      <c r="H23" s="41"/>
      <c r="I23" s="41"/>
      <c r="J23" s="41">
        <v>300310</v>
      </c>
      <c r="K23" s="41"/>
      <c r="L23" s="41"/>
      <c r="M23" s="782"/>
      <c r="N23" s="853"/>
      <c r="O23" s="853"/>
      <c r="P23" s="853"/>
      <c r="Q23" s="853"/>
      <c r="R23" s="853"/>
      <c r="S23" s="853"/>
      <c r="T23" s="853"/>
      <c r="U23" s="853"/>
      <c r="V23" s="853"/>
      <c r="W23" s="853"/>
      <c r="X23" s="853"/>
      <c r="Y23" s="853"/>
    </row>
    <row r="24" spans="1:25" s="17" customFormat="1" ht="20.100000000000001" customHeight="1" thickBot="1">
      <c r="A24" s="18" t="s">
        <v>65</v>
      </c>
      <c r="B24" s="18" t="s">
        <v>66</v>
      </c>
      <c r="C24" s="25" t="s">
        <v>75</v>
      </c>
      <c r="D24" s="983"/>
      <c r="E24" s="977"/>
      <c r="F24" s="35" t="s">
        <v>79</v>
      </c>
      <c r="G24" s="35" t="s">
        <v>78</v>
      </c>
      <c r="H24" s="36">
        <v>2000000</v>
      </c>
      <c r="I24" s="36"/>
      <c r="J24" s="36"/>
      <c r="K24" s="36"/>
      <c r="L24" s="36">
        <v>2000000</v>
      </c>
      <c r="M24" s="37">
        <v>2000000</v>
      </c>
      <c r="N24" s="853"/>
      <c r="O24" s="853"/>
      <c r="P24" s="853"/>
      <c r="Q24" s="853"/>
      <c r="R24" s="853"/>
      <c r="S24" s="853"/>
      <c r="T24" s="853">
        <f t="shared" si="37"/>
        <v>0</v>
      </c>
      <c r="U24" s="853">
        <f t="shared" si="38"/>
        <v>0</v>
      </c>
      <c r="V24" s="853">
        <f t="shared" si="39"/>
        <v>0</v>
      </c>
      <c r="W24" s="853">
        <f t="shared" si="40"/>
        <v>0</v>
      </c>
      <c r="X24" s="853">
        <f t="shared" si="41"/>
        <v>0</v>
      </c>
      <c r="Y24" s="853">
        <f t="shared" si="42"/>
        <v>0</v>
      </c>
    </row>
    <row r="25" spans="1:25" s="17" customFormat="1" ht="30" customHeight="1">
      <c r="A25" s="18"/>
      <c r="B25" s="18"/>
      <c r="C25" s="25"/>
      <c r="D25" s="983"/>
      <c r="E25" s="975" t="s">
        <v>80</v>
      </c>
      <c r="F25" s="32" t="s">
        <v>92</v>
      </c>
      <c r="G25" s="32" t="s">
        <v>88</v>
      </c>
      <c r="H25" s="33">
        <f>H26</f>
        <v>200000</v>
      </c>
      <c r="I25" s="21">
        <f>I26</f>
        <v>330000</v>
      </c>
      <c r="J25" s="21">
        <f t="shared" ref="J25:K25" si="43">J26</f>
        <v>191966.33</v>
      </c>
      <c r="K25" s="21">
        <f t="shared" si="43"/>
        <v>0</v>
      </c>
      <c r="L25" s="33">
        <f t="shared" ref="L25:M25" si="44">L26</f>
        <v>0</v>
      </c>
      <c r="M25" s="34">
        <f t="shared" si="44"/>
        <v>0</v>
      </c>
      <c r="N25" s="871">
        <f>N26</f>
        <v>0</v>
      </c>
      <c r="O25" s="858">
        <f t="shared" ref="O25" si="45">O26</f>
        <v>0</v>
      </c>
      <c r="P25" s="858">
        <f t="shared" ref="P25" si="46">P26</f>
        <v>0</v>
      </c>
      <c r="Q25" s="859">
        <f t="shared" ref="Q25" si="47">Q26</f>
        <v>0</v>
      </c>
      <c r="R25" s="859">
        <f t="shared" ref="R25" si="48">R26</f>
        <v>0</v>
      </c>
      <c r="S25" s="859">
        <f t="shared" ref="S25" si="49">S26</f>
        <v>0</v>
      </c>
      <c r="T25" s="852">
        <f>N25-Q25</f>
        <v>0</v>
      </c>
      <c r="U25" s="852">
        <f>O25-R25</f>
        <v>0</v>
      </c>
      <c r="V25" s="852">
        <f>P25-S25</f>
        <v>0</v>
      </c>
      <c r="W25" s="852">
        <f>N25+O25+P25</f>
        <v>0</v>
      </c>
      <c r="X25" s="852">
        <f>Q25+R25+S25</f>
        <v>0</v>
      </c>
      <c r="Y25" s="852">
        <f>W25-X25</f>
        <v>0</v>
      </c>
    </row>
    <row r="26" spans="1:25" s="17" customFormat="1" ht="28.5" customHeight="1" thickBot="1">
      <c r="A26" s="18" t="s">
        <v>65</v>
      </c>
      <c r="B26" s="18" t="s">
        <v>66</v>
      </c>
      <c r="C26" s="25" t="s">
        <v>75</v>
      </c>
      <c r="D26" s="983"/>
      <c r="E26" s="977"/>
      <c r="F26" s="35" t="s">
        <v>82</v>
      </c>
      <c r="G26" s="35" t="s">
        <v>81</v>
      </c>
      <c r="H26" s="36">
        <v>200000</v>
      </c>
      <c r="I26" s="36">
        <v>330000</v>
      </c>
      <c r="J26" s="36">
        <v>191966.33</v>
      </c>
      <c r="K26" s="36"/>
      <c r="L26" s="36">
        <v>0</v>
      </c>
      <c r="M26" s="37">
        <v>0</v>
      </c>
      <c r="N26" s="853"/>
      <c r="O26" s="877"/>
      <c r="P26" s="877"/>
      <c r="Q26" s="853"/>
      <c r="R26" s="853"/>
      <c r="S26" s="853"/>
      <c r="T26" s="853">
        <f t="shared" ref="T26" si="50">N26-Q26</f>
        <v>0</v>
      </c>
      <c r="U26" s="853">
        <f t="shared" ref="U26" si="51">O26-R26</f>
        <v>0</v>
      </c>
      <c r="V26" s="853">
        <f t="shared" ref="V26" si="52">P26-S26</f>
        <v>0</v>
      </c>
      <c r="W26" s="853">
        <f t="shared" ref="W26" si="53">N26+O26+P26</f>
        <v>0</v>
      </c>
      <c r="X26" s="853">
        <f t="shared" ref="X26" si="54">Q26+R26+S26</f>
        <v>0</v>
      </c>
      <c r="Y26" s="853">
        <f t="shared" ref="Y26" si="55">W26-X26</f>
        <v>0</v>
      </c>
    </row>
    <row r="27" spans="1:25" s="17" customFormat="1" ht="32.25" customHeight="1">
      <c r="A27" s="18"/>
      <c r="B27" s="18"/>
      <c r="C27" s="25"/>
      <c r="D27" s="983"/>
      <c r="E27" s="975" t="s">
        <v>84</v>
      </c>
      <c r="F27" s="32" t="s">
        <v>94</v>
      </c>
      <c r="G27" s="32" t="s">
        <v>88</v>
      </c>
      <c r="H27" s="33">
        <f>H28</f>
        <v>3000000</v>
      </c>
      <c r="I27" s="21">
        <f>I28</f>
        <v>3000000</v>
      </c>
      <c r="J27" s="21">
        <f t="shared" ref="J27:K27" si="56">J28</f>
        <v>136880</v>
      </c>
      <c r="K27" s="21">
        <f t="shared" si="56"/>
        <v>0</v>
      </c>
      <c r="L27" s="33">
        <f t="shared" ref="L27:M27" si="57">L28</f>
        <v>3000000</v>
      </c>
      <c r="M27" s="33">
        <f t="shared" si="57"/>
        <v>3000000</v>
      </c>
      <c r="N27" s="871">
        <f>N28</f>
        <v>0</v>
      </c>
      <c r="O27" s="871">
        <f t="shared" ref="O27:P27" si="58">O28</f>
        <v>0</v>
      </c>
      <c r="P27" s="871">
        <f t="shared" si="58"/>
        <v>0</v>
      </c>
      <c r="Q27" s="852">
        <f t="shared" ref="Q27:S27" si="59">Q28</f>
        <v>0</v>
      </c>
      <c r="R27" s="852">
        <f t="shared" si="59"/>
        <v>0</v>
      </c>
      <c r="S27" s="852">
        <f t="shared" si="59"/>
        <v>0</v>
      </c>
      <c r="T27" s="852">
        <f>N27-Q27</f>
        <v>0</v>
      </c>
      <c r="U27" s="852">
        <f>O27-R27</f>
        <v>0</v>
      </c>
      <c r="V27" s="852">
        <f>P27-S27</f>
        <v>0</v>
      </c>
      <c r="W27" s="852">
        <f>N27+O27+P27</f>
        <v>0</v>
      </c>
      <c r="X27" s="852">
        <f>Q27+R27+S27</f>
        <v>0</v>
      </c>
      <c r="Y27" s="852">
        <f>W27-X27</f>
        <v>0</v>
      </c>
    </row>
    <row r="28" spans="1:25" s="17" customFormat="1" ht="23.25" customHeight="1" thickBot="1">
      <c r="A28" s="18" t="s">
        <v>65</v>
      </c>
      <c r="B28" s="18" t="s">
        <v>66</v>
      </c>
      <c r="C28" s="25" t="s">
        <v>75</v>
      </c>
      <c r="D28" s="983"/>
      <c r="E28" s="977"/>
      <c r="F28" s="35" t="s">
        <v>85</v>
      </c>
      <c r="G28" s="35" t="s">
        <v>63</v>
      </c>
      <c r="H28" s="36">
        <v>3000000</v>
      </c>
      <c r="I28" s="36">
        <v>3000000</v>
      </c>
      <c r="J28" s="36">
        <v>136880</v>
      </c>
      <c r="K28" s="36"/>
      <c r="L28" s="36">
        <v>3000000</v>
      </c>
      <c r="M28" s="37">
        <v>3000000</v>
      </c>
      <c r="N28" s="872"/>
      <c r="O28" s="872"/>
      <c r="P28" s="872"/>
      <c r="Q28" s="853"/>
      <c r="R28" s="853"/>
      <c r="S28" s="853"/>
      <c r="T28" s="853">
        <f t="shared" ref="T28" si="60">N28-Q28</f>
        <v>0</v>
      </c>
      <c r="U28" s="853">
        <f t="shared" ref="U28" si="61">O28-R28</f>
        <v>0</v>
      </c>
      <c r="V28" s="853">
        <f t="shared" ref="V28" si="62">P28-S28</f>
        <v>0</v>
      </c>
      <c r="W28" s="853">
        <f t="shared" ref="W28" si="63">N28+O28+P28</f>
        <v>0</v>
      </c>
      <c r="X28" s="853">
        <f t="shared" ref="X28" si="64">Q28+R28+S28</f>
        <v>0</v>
      </c>
      <c r="Y28" s="853">
        <f t="shared" ref="Y28" si="65">W28-X28</f>
        <v>0</v>
      </c>
    </row>
    <row r="29" spans="1:25" s="17" customFormat="1" ht="35.25" customHeight="1">
      <c r="A29" s="18"/>
      <c r="B29" s="18"/>
      <c r="C29" s="25"/>
      <c r="D29" s="983"/>
      <c r="E29" s="975" t="s">
        <v>86</v>
      </c>
      <c r="F29" s="32" t="s">
        <v>95</v>
      </c>
      <c r="G29" s="32" t="s">
        <v>88</v>
      </c>
      <c r="H29" s="33">
        <f>H30</f>
        <v>16000000</v>
      </c>
      <c r="I29" s="21">
        <f>I30</f>
        <v>16000000</v>
      </c>
      <c r="J29" s="21">
        <f t="shared" ref="J29:K29" si="66">J30</f>
        <v>271834.15999999997</v>
      </c>
      <c r="K29" s="21">
        <f t="shared" si="66"/>
        <v>0</v>
      </c>
      <c r="L29" s="33">
        <f t="shared" ref="L29:M29" si="67">L30</f>
        <v>25961000</v>
      </c>
      <c r="M29" s="33">
        <f t="shared" si="67"/>
        <v>33408000</v>
      </c>
      <c r="N29" s="851">
        <f>N30</f>
        <v>0</v>
      </c>
      <c r="O29" s="851">
        <f t="shared" ref="O29:P29" si="68">O30</f>
        <v>0</v>
      </c>
      <c r="P29" s="851">
        <f t="shared" si="68"/>
        <v>0</v>
      </c>
      <c r="Q29" s="852">
        <f t="shared" ref="Q29:S29" si="69">Q30</f>
        <v>0</v>
      </c>
      <c r="R29" s="852">
        <f t="shared" si="69"/>
        <v>0</v>
      </c>
      <c r="S29" s="852">
        <f t="shared" si="69"/>
        <v>0</v>
      </c>
      <c r="T29" s="852">
        <f>N29-Q29</f>
        <v>0</v>
      </c>
      <c r="U29" s="852">
        <f>O29-R29</f>
        <v>0</v>
      </c>
      <c r="V29" s="852">
        <f>P29-S29</f>
        <v>0</v>
      </c>
      <c r="W29" s="852">
        <f>N29+O29+P29</f>
        <v>0</v>
      </c>
      <c r="X29" s="852">
        <f>Q29+R29+S29</f>
        <v>0</v>
      </c>
      <c r="Y29" s="852">
        <f>W29-X29</f>
        <v>0</v>
      </c>
    </row>
    <row r="30" spans="1:25" s="17" customFormat="1" ht="27.75" customHeight="1">
      <c r="A30" s="18" t="s">
        <v>65</v>
      </c>
      <c r="B30" s="18" t="s">
        <v>66</v>
      </c>
      <c r="C30" s="25" t="s">
        <v>75</v>
      </c>
      <c r="D30" s="983"/>
      <c r="E30" s="976"/>
      <c r="F30" s="26" t="s">
        <v>87</v>
      </c>
      <c r="G30" s="26" t="s">
        <v>83</v>
      </c>
      <c r="H30" s="41">
        <v>16000000</v>
      </c>
      <c r="I30" s="41">
        <v>16000000</v>
      </c>
      <c r="J30" s="41">
        <v>271834.15999999997</v>
      </c>
      <c r="K30" s="41"/>
      <c r="L30" s="41">
        <v>25961000</v>
      </c>
      <c r="M30" s="41">
        <v>33408000</v>
      </c>
      <c r="N30" s="860"/>
      <c r="O30" s="860"/>
      <c r="P30" s="860"/>
      <c r="Q30" s="860"/>
      <c r="R30" s="860"/>
      <c r="S30" s="860"/>
      <c r="T30" s="853">
        <f t="shared" ref="T30" si="70">N30-Q30</f>
        <v>0</v>
      </c>
      <c r="U30" s="853">
        <f t="shared" ref="U30" si="71">O30-R30</f>
        <v>0</v>
      </c>
      <c r="V30" s="853">
        <f t="shared" ref="V30" si="72">P30-S30</f>
        <v>0</v>
      </c>
      <c r="W30" s="853">
        <f t="shared" ref="W30" si="73">N30+O30+P30</f>
        <v>0</v>
      </c>
      <c r="X30" s="853">
        <f t="shared" ref="X30" si="74">Q30+R30+S30</f>
        <v>0</v>
      </c>
      <c r="Y30" s="853">
        <f t="shared" ref="Y30" si="75">W30-X30</f>
        <v>0</v>
      </c>
    </row>
    <row r="31" spans="1:25" s="17" customFormat="1" ht="25.5" hidden="1" customHeight="1">
      <c r="A31" s="20"/>
      <c r="B31" s="20"/>
      <c r="C31" s="20"/>
      <c r="D31" s="60"/>
      <c r="E31" s="874"/>
      <c r="F31" s="26"/>
      <c r="G31" s="26"/>
      <c r="H31" s="41"/>
      <c r="I31" s="41"/>
      <c r="J31" s="41"/>
      <c r="K31" s="41"/>
      <c r="L31" s="41"/>
      <c r="M31" s="41"/>
      <c r="N31" s="860"/>
      <c r="O31" s="860"/>
      <c r="P31" s="860"/>
      <c r="Q31" s="860"/>
      <c r="R31" s="860"/>
      <c r="S31" s="860"/>
      <c r="T31" s="854"/>
      <c r="U31" s="854"/>
      <c r="V31" s="854"/>
      <c r="W31" s="854"/>
      <c r="X31" s="854"/>
      <c r="Y31" s="854"/>
    </row>
    <row r="32" spans="1:25" s="17" customFormat="1" ht="26.25" customHeight="1">
      <c r="A32" s="20"/>
      <c r="B32" s="20"/>
      <c r="C32" s="20"/>
      <c r="D32" s="61" t="s">
        <v>50</v>
      </c>
      <c r="E32" s="61" t="s">
        <v>50</v>
      </c>
      <c r="F32" s="18"/>
      <c r="G32" s="18"/>
      <c r="H32" s="19"/>
      <c r="I32" s="19"/>
      <c r="J32" s="19"/>
      <c r="K32" s="19"/>
      <c r="L32" s="19"/>
      <c r="M32" s="19"/>
      <c r="N32" s="853"/>
      <c r="O32" s="853"/>
      <c r="P32" s="853"/>
      <c r="Q32" s="853"/>
      <c r="R32" s="853"/>
      <c r="S32" s="853"/>
      <c r="T32" s="854"/>
      <c r="U32" s="854"/>
      <c r="V32" s="854"/>
      <c r="W32" s="854"/>
      <c r="X32" s="854"/>
      <c r="Y32" s="854"/>
    </row>
    <row r="33" spans="1:25" s="17" customFormat="1" ht="15.75" customHeight="1" thickBot="1">
      <c r="A33" s="20"/>
      <c r="B33" s="20"/>
      <c r="C33" s="20"/>
      <c r="D33" s="61" t="s">
        <v>50</v>
      </c>
      <c r="E33" s="61" t="s">
        <v>50</v>
      </c>
      <c r="F33" s="18"/>
      <c r="G33" s="18"/>
      <c r="H33" s="19"/>
      <c r="I33" s="19"/>
      <c r="J33" s="19"/>
      <c r="K33" s="19"/>
      <c r="L33" s="19"/>
      <c r="M33" s="19"/>
      <c r="N33" s="853"/>
      <c r="O33" s="853"/>
      <c r="P33" s="853"/>
      <c r="Q33" s="853"/>
      <c r="R33" s="853"/>
      <c r="S33" s="853"/>
      <c r="T33" s="854"/>
      <c r="U33" s="854"/>
      <c r="V33" s="854"/>
      <c r="W33" s="854"/>
      <c r="X33" s="854"/>
      <c r="Y33" s="854"/>
    </row>
    <row r="34" spans="1:25" s="17" customFormat="1" ht="19.5" hidden="1" customHeight="1" thickBot="1">
      <c r="A34" s="20"/>
      <c r="B34" s="20"/>
      <c r="C34" s="20"/>
      <c r="D34" s="61" t="s">
        <v>50</v>
      </c>
      <c r="E34" s="61" t="s">
        <v>50</v>
      </c>
      <c r="F34" s="18"/>
      <c r="G34" s="18"/>
      <c r="H34" s="19"/>
      <c r="I34" s="19"/>
      <c r="J34" s="19"/>
      <c r="K34" s="19"/>
      <c r="L34" s="19"/>
      <c r="M34" s="19"/>
      <c r="N34" s="853"/>
      <c r="O34" s="853"/>
      <c r="P34" s="853"/>
      <c r="Q34" s="853"/>
      <c r="R34" s="853"/>
      <c r="S34" s="853"/>
      <c r="T34" s="854"/>
      <c r="U34" s="854"/>
      <c r="V34" s="854"/>
      <c r="W34" s="854"/>
      <c r="X34" s="854"/>
      <c r="Y34" s="854"/>
    </row>
    <row r="35" spans="1:25" s="17" customFormat="1" ht="30.75" customHeight="1" thickBot="1">
      <c r="D35" s="46"/>
      <c r="E35" s="46"/>
      <c r="F35" s="45" t="s">
        <v>9</v>
      </c>
      <c r="G35" s="45" t="s">
        <v>250</v>
      </c>
      <c r="H35" s="63">
        <f>H21+H25+H27+H29</f>
        <v>24698000</v>
      </c>
      <c r="I35" s="63">
        <f t="shared" ref="I35:K35" si="76">I21+I25+I27+I29</f>
        <v>24698000</v>
      </c>
      <c r="J35" s="63">
        <f t="shared" si="76"/>
        <v>900990.49</v>
      </c>
      <c r="K35" s="63">
        <f t="shared" si="76"/>
        <v>0</v>
      </c>
      <c r="L35" s="64">
        <f t="shared" ref="L35:Y35" si="77">L21+L25+L27+L29</f>
        <v>31961000</v>
      </c>
      <c r="M35" s="65">
        <f t="shared" si="77"/>
        <v>39408000</v>
      </c>
      <c r="N35" s="861">
        <f t="shared" si="77"/>
        <v>0</v>
      </c>
      <c r="O35" s="862">
        <f t="shared" si="77"/>
        <v>0</v>
      </c>
      <c r="P35" s="862">
        <f t="shared" si="77"/>
        <v>0</v>
      </c>
      <c r="Q35" s="862">
        <f t="shared" si="77"/>
        <v>0</v>
      </c>
      <c r="R35" s="862">
        <f t="shared" si="77"/>
        <v>0</v>
      </c>
      <c r="S35" s="862">
        <f t="shared" si="77"/>
        <v>0</v>
      </c>
      <c r="T35" s="863">
        <f t="shared" si="77"/>
        <v>0</v>
      </c>
      <c r="U35" s="863">
        <f t="shared" si="77"/>
        <v>0</v>
      </c>
      <c r="V35" s="863">
        <f t="shared" si="77"/>
        <v>0</v>
      </c>
      <c r="W35" s="863">
        <f t="shared" si="77"/>
        <v>0</v>
      </c>
      <c r="X35" s="863">
        <f t="shared" si="77"/>
        <v>0</v>
      </c>
      <c r="Y35" s="863">
        <f t="shared" si="77"/>
        <v>0</v>
      </c>
    </row>
    <row r="36" spans="1:25" s="17" customFormat="1" ht="20.25" customHeight="1">
      <c r="D36" s="875"/>
      <c r="E36" s="975" t="s">
        <v>251</v>
      </c>
      <c r="F36" s="32" t="s">
        <v>91</v>
      </c>
      <c r="G36" s="32" t="s">
        <v>252</v>
      </c>
      <c r="H36" s="33"/>
      <c r="I36" s="33"/>
      <c r="J36" s="33"/>
      <c r="K36" s="33">
        <f t="shared" ref="K36" si="78">K37+K38+K39</f>
        <v>0</v>
      </c>
      <c r="L36" s="33">
        <f t="shared" ref="L36:M36" si="79">L37+L39</f>
        <v>0</v>
      </c>
      <c r="M36" s="34">
        <f t="shared" si="79"/>
        <v>0</v>
      </c>
      <c r="N36" s="871">
        <f>N37+N38+N39</f>
        <v>0</v>
      </c>
      <c r="O36" s="871">
        <f t="shared" ref="O36" si="80">O37+O38+O39</f>
        <v>0</v>
      </c>
      <c r="P36" s="871">
        <f t="shared" ref="P36" si="81">P37+P38+P39</f>
        <v>0</v>
      </c>
      <c r="Q36" s="852">
        <f t="shared" ref="Q36:S36" si="82">Q37+Q39</f>
        <v>0</v>
      </c>
      <c r="R36" s="852">
        <f t="shared" si="82"/>
        <v>0</v>
      </c>
      <c r="S36" s="852">
        <f t="shared" si="82"/>
        <v>0</v>
      </c>
      <c r="T36" s="852">
        <f>N36-Q36</f>
        <v>0</v>
      </c>
      <c r="U36" s="852">
        <f>O36-R36</f>
        <v>0</v>
      </c>
      <c r="V36" s="852">
        <f>P36-S36</f>
        <v>0</v>
      </c>
      <c r="W36" s="852">
        <f>N36+O36+P36</f>
        <v>0</v>
      </c>
      <c r="X36" s="852">
        <f>Q36+R36+S36</f>
        <v>0</v>
      </c>
      <c r="Y36" s="852">
        <f>W36-X36</f>
        <v>0</v>
      </c>
    </row>
    <row r="37" spans="1:25" s="17" customFormat="1" ht="18.75" customHeight="1">
      <c r="D37" s="875"/>
      <c r="E37" s="976"/>
      <c r="F37" s="18" t="s">
        <v>77</v>
      </c>
      <c r="G37" s="876" t="s">
        <v>252</v>
      </c>
      <c r="H37" s="19"/>
      <c r="I37" s="19"/>
      <c r="J37" s="19"/>
      <c r="K37" s="19"/>
      <c r="L37" s="19"/>
      <c r="M37" s="38"/>
      <c r="N37" s="853"/>
      <c r="O37" s="853"/>
      <c r="P37" s="853"/>
      <c r="Q37" s="853"/>
      <c r="R37" s="853"/>
      <c r="S37" s="853"/>
      <c r="T37" s="853">
        <f t="shared" ref="T37" si="83">N37-Q37</f>
        <v>0</v>
      </c>
      <c r="U37" s="853">
        <f t="shared" ref="U37" si="84">O37-R37</f>
        <v>0</v>
      </c>
      <c r="V37" s="853">
        <f t="shared" ref="V37" si="85">P37-S37</f>
        <v>0</v>
      </c>
      <c r="W37" s="853">
        <f t="shared" ref="W37" si="86">N37+O37+P37</f>
        <v>0</v>
      </c>
      <c r="X37" s="853">
        <f t="shared" ref="X37" si="87">Q37+R37+S37</f>
        <v>0</v>
      </c>
      <c r="Y37" s="853">
        <f t="shared" ref="Y37" si="88">W37-X37</f>
        <v>0</v>
      </c>
    </row>
    <row r="38" spans="1:25" s="17" customFormat="1" ht="30.75" hidden="1" customHeight="1">
      <c r="D38" s="875"/>
      <c r="E38" s="976"/>
      <c r="F38" s="18" t="s">
        <v>225</v>
      </c>
      <c r="G38" s="26"/>
      <c r="H38" s="41"/>
      <c r="I38" s="41"/>
      <c r="J38" s="41"/>
      <c r="K38" s="41"/>
      <c r="L38" s="41"/>
      <c r="M38" s="782"/>
      <c r="N38" s="853"/>
      <c r="O38" s="853"/>
      <c r="P38" s="853"/>
      <c r="Q38" s="853"/>
      <c r="R38" s="853"/>
      <c r="S38" s="853"/>
      <c r="T38" s="853"/>
      <c r="U38" s="853"/>
      <c r="V38" s="853"/>
      <c r="W38" s="853"/>
      <c r="X38" s="853"/>
      <c r="Y38" s="853"/>
    </row>
    <row r="39" spans="1:25" s="17" customFormat="1" ht="12.75" customHeight="1" thickBot="1">
      <c r="D39" s="875"/>
      <c r="E39" s="977"/>
      <c r="F39" s="35" t="s">
        <v>79</v>
      </c>
      <c r="G39" s="35"/>
      <c r="H39" s="36"/>
      <c r="I39" s="36"/>
      <c r="J39" s="36"/>
      <c r="K39" s="36"/>
      <c r="L39" s="36"/>
      <c r="M39" s="37"/>
      <c r="N39" s="853"/>
      <c r="O39" s="853"/>
      <c r="P39" s="853"/>
      <c r="Q39" s="853"/>
      <c r="R39" s="853"/>
      <c r="S39" s="853"/>
      <c r="T39" s="853">
        <f t="shared" ref="T39" si="89">N39-Q39</f>
        <v>0</v>
      </c>
      <c r="U39" s="853">
        <f t="shared" ref="U39" si="90">O39-R39</f>
        <v>0</v>
      </c>
      <c r="V39" s="853">
        <f t="shared" ref="V39" si="91">P39-S39</f>
        <v>0</v>
      </c>
      <c r="W39" s="853">
        <f t="shared" ref="W39" si="92">N39+O39+P39</f>
        <v>0</v>
      </c>
      <c r="X39" s="853">
        <f t="shared" ref="X39" si="93">Q39+R39+S39</f>
        <v>0</v>
      </c>
      <c r="Y39" s="853">
        <f t="shared" ref="Y39" si="94">W39-X39</f>
        <v>0</v>
      </c>
    </row>
    <row r="40" spans="1:25" s="17" customFormat="1" ht="30.75" customHeight="1" thickBot="1">
      <c r="D40" s="875"/>
      <c r="E40" s="46"/>
      <c r="F40" s="45" t="s">
        <v>9</v>
      </c>
      <c r="G40" s="45" t="s">
        <v>250</v>
      </c>
      <c r="H40" s="63"/>
      <c r="I40" s="63">
        <f t="shared" ref="I40:Y40" si="95">I26+I30+I32+I34</f>
        <v>16330000</v>
      </c>
      <c r="J40" s="63">
        <f t="shared" si="95"/>
        <v>463800.49</v>
      </c>
      <c r="K40" s="63">
        <f t="shared" si="95"/>
        <v>0</v>
      </c>
      <c r="L40" s="64">
        <f t="shared" si="95"/>
        <v>25961000</v>
      </c>
      <c r="M40" s="65">
        <f t="shared" si="95"/>
        <v>33408000</v>
      </c>
      <c r="N40" s="861">
        <f t="shared" si="95"/>
        <v>0</v>
      </c>
      <c r="O40" s="862">
        <f t="shared" si="95"/>
        <v>0</v>
      </c>
      <c r="P40" s="862">
        <f t="shared" si="95"/>
        <v>0</v>
      </c>
      <c r="Q40" s="862">
        <f t="shared" si="95"/>
        <v>0</v>
      </c>
      <c r="R40" s="862">
        <f t="shared" si="95"/>
        <v>0</v>
      </c>
      <c r="S40" s="862">
        <f t="shared" si="95"/>
        <v>0</v>
      </c>
      <c r="T40" s="863">
        <f t="shared" si="95"/>
        <v>0</v>
      </c>
      <c r="U40" s="863">
        <f t="shared" si="95"/>
        <v>0</v>
      </c>
      <c r="V40" s="863">
        <f t="shared" si="95"/>
        <v>0</v>
      </c>
      <c r="W40" s="863">
        <f t="shared" si="95"/>
        <v>0</v>
      </c>
      <c r="X40" s="863">
        <f t="shared" si="95"/>
        <v>0</v>
      </c>
      <c r="Y40" s="863">
        <f t="shared" si="95"/>
        <v>0</v>
      </c>
    </row>
    <row r="41" spans="1:25" s="17" customFormat="1" ht="21.75" customHeight="1" thickBot="1">
      <c r="D41" s="28"/>
      <c r="G41" s="55"/>
      <c r="H41" s="50"/>
      <c r="I41" s="50"/>
      <c r="J41" s="50"/>
      <c r="K41" s="50"/>
      <c r="L41" s="50"/>
      <c r="M41" s="50"/>
      <c r="N41" s="857"/>
      <c r="O41" s="857"/>
      <c r="P41" s="857"/>
      <c r="Q41" s="857"/>
      <c r="R41" s="857"/>
      <c r="S41" s="857"/>
      <c r="T41" s="857"/>
      <c r="U41" s="857"/>
      <c r="V41" s="857"/>
      <c r="W41" s="857"/>
      <c r="X41" s="857"/>
      <c r="Y41" s="857"/>
    </row>
    <row r="42" spans="1:25" s="17" customFormat="1" ht="25.5" customHeight="1" thickBot="1">
      <c r="D42" s="984" t="s">
        <v>51</v>
      </c>
      <c r="E42" s="985"/>
      <c r="F42" s="985"/>
      <c r="G42" s="986"/>
      <c r="H42" s="802">
        <f>H18+H35</f>
        <v>28498000</v>
      </c>
      <c r="I42" s="784">
        <f t="shared" ref="I42:Y42" si="96">I18+I35</f>
        <v>28498000</v>
      </c>
      <c r="J42" s="784">
        <f t="shared" si="96"/>
        <v>1384662.7</v>
      </c>
      <c r="K42" s="784">
        <f t="shared" si="96"/>
        <v>0</v>
      </c>
      <c r="L42" s="784">
        <f t="shared" si="96"/>
        <v>35531000</v>
      </c>
      <c r="M42" s="784">
        <f t="shared" si="96"/>
        <v>43777000</v>
      </c>
      <c r="N42" s="856">
        <f t="shared" si="96"/>
        <v>0</v>
      </c>
      <c r="O42" s="856">
        <f t="shared" si="96"/>
        <v>0</v>
      </c>
      <c r="P42" s="856">
        <f t="shared" si="96"/>
        <v>0</v>
      </c>
      <c r="Q42" s="856">
        <f t="shared" si="96"/>
        <v>0</v>
      </c>
      <c r="R42" s="856">
        <f t="shared" si="96"/>
        <v>0</v>
      </c>
      <c r="S42" s="856">
        <f t="shared" si="96"/>
        <v>0</v>
      </c>
      <c r="T42" s="856">
        <f t="shared" si="96"/>
        <v>0</v>
      </c>
      <c r="U42" s="856">
        <f t="shared" si="96"/>
        <v>0</v>
      </c>
      <c r="V42" s="856">
        <f t="shared" si="96"/>
        <v>0</v>
      </c>
      <c r="W42" s="856">
        <f t="shared" si="96"/>
        <v>0</v>
      </c>
      <c r="X42" s="856">
        <f t="shared" si="96"/>
        <v>0</v>
      </c>
      <c r="Y42" s="856">
        <f t="shared" si="96"/>
        <v>0</v>
      </c>
    </row>
    <row r="43" spans="1:25" s="17" customFormat="1" ht="25.5" customHeight="1">
      <c r="F43" s="55"/>
      <c r="G43" s="55"/>
      <c r="H43" s="50"/>
      <c r="I43" s="50"/>
      <c r="J43" s="50"/>
      <c r="K43" s="50"/>
      <c r="L43" s="50"/>
      <c r="M43" s="50"/>
      <c r="N43" s="857"/>
      <c r="O43" s="857"/>
      <c r="P43" s="857"/>
      <c r="Q43" s="857"/>
      <c r="R43" s="857"/>
      <c r="S43" s="857"/>
      <c r="T43" s="864"/>
      <c r="U43" s="864"/>
      <c r="V43" s="864"/>
      <c r="W43" s="864"/>
      <c r="X43" s="864"/>
      <c r="Y43" s="864"/>
    </row>
    <row r="44" spans="1:25" s="17" customFormat="1" ht="40.5" customHeight="1">
      <c r="D44" s="20"/>
      <c r="E44" s="20"/>
      <c r="F44" s="55"/>
      <c r="G44" s="55"/>
      <c r="H44" s="990" t="s">
        <v>57</v>
      </c>
      <c r="I44" s="991"/>
      <c r="J44" s="991"/>
      <c r="K44" s="992"/>
      <c r="L44" s="51" t="s">
        <v>101</v>
      </c>
      <c r="M44" s="873" t="s">
        <v>101</v>
      </c>
      <c r="N44" s="979" t="s">
        <v>38</v>
      </c>
      <c r="O44" s="979"/>
      <c r="P44" s="979"/>
      <c r="Q44" s="978" t="s">
        <v>34</v>
      </c>
      <c r="R44" s="978"/>
      <c r="S44" s="978"/>
      <c r="T44" s="973" t="s">
        <v>44</v>
      </c>
      <c r="U44" s="973"/>
      <c r="V44" s="973"/>
      <c r="W44" s="974" t="s">
        <v>43</v>
      </c>
      <c r="X44" s="974"/>
      <c r="Y44" s="974"/>
    </row>
    <row r="45" spans="1:25" s="17" customFormat="1" ht="46.5" customHeight="1">
      <c r="D45" s="48" t="s">
        <v>48</v>
      </c>
      <c r="E45" s="48" t="s">
        <v>60</v>
      </c>
      <c r="F45" s="48" t="s">
        <v>62</v>
      </c>
      <c r="G45" s="48" t="s">
        <v>61</v>
      </c>
      <c r="H45" s="56" t="s">
        <v>54</v>
      </c>
      <c r="I45" s="57" t="s">
        <v>30</v>
      </c>
      <c r="J45" s="57" t="s">
        <v>102</v>
      </c>
      <c r="K45" s="57" t="s">
        <v>36</v>
      </c>
      <c r="L45" s="52" t="s">
        <v>58</v>
      </c>
      <c r="M45" s="62" t="s">
        <v>59</v>
      </c>
      <c r="N45" s="865" t="s">
        <v>39</v>
      </c>
      <c r="O45" s="865" t="s">
        <v>40</v>
      </c>
      <c r="P45" s="865" t="s">
        <v>41</v>
      </c>
      <c r="Q45" s="866" t="s">
        <v>31</v>
      </c>
      <c r="R45" s="866" t="s">
        <v>32</v>
      </c>
      <c r="S45" s="866" t="s">
        <v>33</v>
      </c>
      <c r="T45" s="846" t="s">
        <v>45</v>
      </c>
      <c r="U45" s="846" t="s">
        <v>46</v>
      </c>
      <c r="V45" s="846" t="s">
        <v>47</v>
      </c>
      <c r="W45" s="847" t="s">
        <v>38</v>
      </c>
      <c r="X45" s="847" t="s">
        <v>42</v>
      </c>
      <c r="Y45" s="847" t="s">
        <v>35</v>
      </c>
    </row>
    <row r="46" spans="1:25">
      <c r="N46" s="604"/>
      <c r="O46" s="604"/>
      <c r="P46" s="604"/>
      <c r="Q46" s="604"/>
      <c r="R46" s="604"/>
      <c r="S46" s="604"/>
      <c r="T46" s="604"/>
      <c r="U46" s="604"/>
      <c r="V46" s="604"/>
      <c r="W46" s="604"/>
      <c r="X46" s="604"/>
      <c r="Y46" s="604"/>
    </row>
    <row r="47" spans="1:25" ht="21" customHeight="1" thickBot="1">
      <c r="F47" s="47"/>
      <c r="G47" s="785" t="s">
        <v>98</v>
      </c>
      <c r="H47" s="786">
        <f>H48</f>
        <v>24698000</v>
      </c>
      <c r="I47" s="786">
        <f t="shared" ref="I47:S47" si="97">I48</f>
        <v>24698000</v>
      </c>
      <c r="J47" s="786">
        <f t="shared" si="97"/>
        <v>900990.49</v>
      </c>
      <c r="K47" s="786">
        <f t="shared" si="97"/>
        <v>0</v>
      </c>
      <c r="L47" s="786">
        <f t="shared" si="97"/>
        <v>31961000</v>
      </c>
      <c r="M47" s="786">
        <f t="shared" si="97"/>
        <v>39408000</v>
      </c>
      <c r="N47" s="867">
        <f t="shared" si="97"/>
        <v>0</v>
      </c>
      <c r="O47" s="867">
        <f t="shared" si="97"/>
        <v>0</v>
      </c>
      <c r="P47" s="867">
        <f t="shared" si="97"/>
        <v>0</v>
      </c>
      <c r="Q47" s="867">
        <f t="shared" si="97"/>
        <v>0</v>
      </c>
      <c r="R47" s="867">
        <f t="shared" si="97"/>
        <v>0</v>
      </c>
      <c r="S47" s="867">
        <f t="shared" si="97"/>
        <v>0</v>
      </c>
      <c r="T47" s="868">
        <f t="shared" ref="T47:T49" si="98">N47-Q47</f>
        <v>0</v>
      </c>
      <c r="U47" s="853">
        <f t="shared" ref="U47:U49" si="99">O47-R47</f>
        <v>0</v>
      </c>
      <c r="V47" s="853">
        <f t="shared" ref="V47:V49" si="100">P47-S47</f>
        <v>0</v>
      </c>
      <c r="W47" s="853">
        <f t="shared" ref="W47:W49" si="101">N47+O47+P47</f>
        <v>0</v>
      </c>
      <c r="X47" s="853">
        <f t="shared" ref="X47:X49" si="102">Q47+R47+S47</f>
        <v>0</v>
      </c>
      <c r="Y47" s="853">
        <f t="shared" ref="Y47:Y49" si="103">W47-X47</f>
        <v>0</v>
      </c>
    </row>
    <row r="48" spans="1:25" ht="24.75" customHeight="1">
      <c r="F48" s="47"/>
      <c r="G48" s="787" t="s">
        <v>99</v>
      </c>
      <c r="H48" s="788">
        <f t="shared" ref="H48:S48" si="104">H21+H25+H27+H29</f>
        <v>24698000</v>
      </c>
      <c r="I48" s="788">
        <f t="shared" si="104"/>
        <v>24698000</v>
      </c>
      <c r="J48" s="788">
        <f t="shared" si="104"/>
        <v>900990.49</v>
      </c>
      <c r="K48" s="788">
        <f t="shared" si="104"/>
        <v>0</v>
      </c>
      <c r="L48" s="788">
        <f t="shared" si="104"/>
        <v>31961000</v>
      </c>
      <c r="M48" s="788">
        <f t="shared" si="104"/>
        <v>39408000</v>
      </c>
      <c r="N48" s="869">
        <f t="shared" si="104"/>
        <v>0</v>
      </c>
      <c r="O48" s="869">
        <f t="shared" si="104"/>
        <v>0</v>
      </c>
      <c r="P48" s="869">
        <f t="shared" si="104"/>
        <v>0</v>
      </c>
      <c r="Q48" s="869">
        <f t="shared" si="104"/>
        <v>0</v>
      </c>
      <c r="R48" s="869">
        <f t="shared" si="104"/>
        <v>0</v>
      </c>
      <c r="S48" s="869">
        <f t="shared" si="104"/>
        <v>0</v>
      </c>
      <c r="T48" s="868">
        <f t="shared" si="98"/>
        <v>0</v>
      </c>
      <c r="U48" s="853">
        <f t="shared" si="99"/>
        <v>0</v>
      </c>
      <c r="V48" s="853">
        <f t="shared" si="100"/>
        <v>0</v>
      </c>
      <c r="W48" s="853">
        <f t="shared" si="101"/>
        <v>0</v>
      </c>
      <c r="X48" s="853">
        <f t="shared" si="102"/>
        <v>0</v>
      </c>
      <c r="Y48" s="853">
        <f t="shared" si="103"/>
        <v>0</v>
      </c>
    </row>
    <row r="49" spans="4:25" ht="33.75" customHeight="1">
      <c r="F49" s="47"/>
      <c r="G49" s="789" t="s">
        <v>100</v>
      </c>
      <c r="H49" s="790">
        <f t="shared" ref="H49:S49" si="105">H18</f>
        <v>3800000</v>
      </c>
      <c r="I49" s="790">
        <f t="shared" si="105"/>
        <v>3800000</v>
      </c>
      <c r="J49" s="790">
        <f t="shared" si="105"/>
        <v>483672.20999999996</v>
      </c>
      <c r="K49" s="790">
        <f t="shared" si="105"/>
        <v>0</v>
      </c>
      <c r="L49" s="790">
        <f t="shared" si="105"/>
        <v>3570000</v>
      </c>
      <c r="M49" s="791">
        <f t="shared" si="105"/>
        <v>4369000</v>
      </c>
      <c r="N49" s="870">
        <f t="shared" si="105"/>
        <v>0</v>
      </c>
      <c r="O49" s="870">
        <f t="shared" si="105"/>
        <v>0</v>
      </c>
      <c r="P49" s="870">
        <f t="shared" si="105"/>
        <v>0</v>
      </c>
      <c r="Q49" s="870">
        <f t="shared" si="105"/>
        <v>0</v>
      </c>
      <c r="R49" s="870">
        <f t="shared" si="105"/>
        <v>0</v>
      </c>
      <c r="S49" s="870">
        <f t="shared" si="105"/>
        <v>0</v>
      </c>
      <c r="T49" s="868">
        <f t="shared" si="98"/>
        <v>0</v>
      </c>
      <c r="U49" s="853">
        <f t="shared" si="99"/>
        <v>0</v>
      </c>
      <c r="V49" s="853">
        <f t="shared" si="100"/>
        <v>0</v>
      </c>
      <c r="W49" s="853">
        <f t="shared" si="101"/>
        <v>0</v>
      </c>
      <c r="X49" s="853">
        <f t="shared" si="102"/>
        <v>0</v>
      </c>
      <c r="Y49" s="853">
        <f t="shared" si="103"/>
        <v>0</v>
      </c>
    </row>
    <row r="50" spans="4:25" ht="42" customHeight="1">
      <c r="F50" s="47"/>
      <c r="G50" s="789" t="s">
        <v>248</v>
      </c>
      <c r="H50" s="790"/>
      <c r="I50" s="790"/>
      <c r="J50" s="790"/>
      <c r="K50" s="790"/>
      <c r="L50" s="790"/>
      <c r="M50" s="791"/>
      <c r="N50" s="870">
        <f>N40</f>
        <v>0</v>
      </c>
      <c r="O50" s="870">
        <f t="shared" ref="O50:V50" si="106">O40</f>
        <v>0</v>
      </c>
      <c r="P50" s="870">
        <f t="shared" si="106"/>
        <v>0</v>
      </c>
      <c r="Q50" s="870">
        <f t="shared" si="106"/>
        <v>0</v>
      </c>
      <c r="R50" s="870">
        <f t="shared" si="106"/>
        <v>0</v>
      </c>
      <c r="S50" s="870">
        <f t="shared" si="106"/>
        <v>0</v>
      </c>
      <c r="T50" s="870">
        <f t="shared" si="106"/>
        <v>0</v>
      </c>
      <c r="U50" s="870">
        <f t="shared" si="106"/>
        <v>0</v>
      </c>
      <c r="V50" s="870">
        <f t="shared" si="106"/>
        <v>0</v>
      </c>
      <c r="W50" s="853">
        <f t="shared" ref="W50" si="107">N50+O50+P50</f>
        <v>0</v>
      </c>
      <c r="X50" s="853">
        <f t="shared" ref="X50" si="108">Q50+R50+S50</f>
        <v>0</v>
      </c>
      <c r="Y50" s="853">
        <f t="shared" ref="Y50" si="109">W50-X50</f>
        <v>0</v>
      </c>
    </row>
    <row r="51" spans="4:25" ht="24.75" customHeight="1">
      <c r="G51" s="792" t="s">
        <v>51</v>
      </c>
      <c r="H51" s="793">
        <f>H47+H49</f>
        <v>28498000</v>
      </c>
      <c r="I51" s="793">
        <f t="shared" ref="I51:Y51" si="110">I47+I49</f>
        <v>28498000</v>
      </c>
      <c r="J51" s="793">
        <f t="shared" si="110"/>
        <v>1384662.7</v>
      </c>
      <c r="K51" s="793">
        <f t="shared" si="110"/>
        <v>0</v>
      </c>
      <c r="L51" s="793">
        <f t="shared" si="110"/>
        <v>35531000</v>
      </c>
      <c r="M51" s="793">
        <f t="shared" si="110"/>
        <v>43777000</v>
      </c>
      <c r="N51" s="800">
        <f t="shared" si="110"/>
        <v>0</v>
      </c>
      <c r="O51" s="800">
        <f t="shared" si="110"/>
        <v>0</v>
      </c>
      <c r="P51" s="800">
        <f t="shared" si="110"/>
        <v>0</v>
      </c>
      <c r="Q51" s="800">
        <f t="shared" si="110"/>
        <v>0</v>
      </c>
      <c r="R51" s="800">
        <f t="shared" si="110"/>
        <v>0</v>
      </c>
      <c r="S51" s="800">
        <f t="shared" si="110"/>
        <v>0</v>
      </c>
      <c r="T51" s="800">
        <f t="shared" si="110"/>
        <v>0</v>
      </c>
      <c r="U51" s="800">
        <f t="shared" si="110"/>
        <v>0</v>
      </c>
      <c r="V51" s="800">
        <f t="shared" si="110"/>
        <v>0</v>
      </c>
      <c r="W51" s="800">
        <f t="shared" si="110"/>
        <v>0</v>
      </c>
      <c r="X51" s="800">
        <f t="shared" si="110"/>
        <v>0</v>
      </c>
      <c r="Y51" s="800">
        <f t="shared" si="110"/>
        <v>0</v>
      </c>
    </row>
    <row r="52" spans="4:25">
      <c r="N52" s="604"/>
      <c r="O52" s="604"/>
      <c r="P52" s="604"/>
      <c r="Q52" s="604"/>
      <c r="R52" s="604"/>
      <c r="S52" s="604"/>
      <c r="T52" s="604"/>
      <c r="U52" s="604"/>
      <c r="V52" s="604"/>
      <c r="W52" s="604"/>
      <c r="X52" s="604"/>
      <c r="Y52" s="604"/>
    </row>
    <row r="53" spans="4:25" ht="22.5" customHeight="1">
      <c r="H53" s="989" t="s">
        <v>38</v>
      </c>
      <c r="I53" s="989"/>
      <c r="J53" s="989"/>
      <c r="K53" s="989" t="s">
        <v>34</v>
      </c>
      <c r="L53" s="989"/>
      <c r="M53" s="989"/>
    </row>
    <row r="54" spans="4:25" ht="18.75">
      <c r="H54" s="794">
        <v>2022</v>
      </c>
      <c r="I54" s="794">
        <v>2023</v>
      </c>
      <c r="J54" s="794">
        <v>2024</v>
      </c>
      <c r="K54" s="794">
        <v>2022</v>
      </c>
      <c r="L54" s="794">
        <v>2023</v>
      </c>
      <c r="M54" s="794">
        <v>2024</v>
      </c>
    </row>
    <row r="55" spans="4:25" ht="35.25" thickBot="1">
      <c r="G55" s="795" t="s">
        <v>98</v>
      </c>
      <c r="H55" s="799">
        <f>H56</f>
        <v>23256000</v>
      </c>
      <c r="I55" s="799">
        <f t="shared" ref="I55:J55" si="111">I56</f>
        <v>39408000</v>
      </c>
      <c r="J55" s="799">
        <f t="shared" si="111"/>
        <v>39408000</v>
      </c>
      <c r="K55" s="799">
        <f>K56</f>
        <v>0</v>
      </c>
      <c r="L55" s="799">
        <f t="shared" ref="L55:M55" si="112">L56</f>
        <v>0</v>
      </c>
      <c r="M55" s="799">
        <f t="shared" si="112"/>
        <v>0</v>
      </c>
    </row>
    <row r="56" spans="4:25" ht="17.25">
      <c r="G56" s="796" t="s">
        <v>99</v>
      </c>
      <c r="H56" s="799">
        <v>23256000</v>
      </c>
      <c r="I56" s="799">
        <v>39408000</v>
      </c>
      <c r="J56" s="799">
        <v>39408000</v>
      </c>
      <c r="K56" s="799">
        <f>Q48</f>
        <v>0</v>
      </c>
      <c r="L56" s="799">
        <f t="shared" ref="L56:M56" si="113">R48</f>
        <v>0</v>
      </c>
      <c r="M56" s="799">
        <f t="shared" si="113"/>
        <v>0</v>
      </c>
    </row>
    <row r="57" spans="4:25" ht="17.25">
      <c r="G57" s="797" t="s">
        <v>100</v>
      </c>
      <c r="H57" s="799">
        <v>3570000</v>
      </c>
      <c r="I57" s="799">
        <v>4369000</v>
      </c>
      <c r="J57" s="799">
        <v>4369000</v>
      </c>
      <c r="K57" s="799">
        <f>Q49</f>
        <v>0</v>
      </c>
      <c r="L57" s="799">
        <f t="shared" ref="L57:M57" si="114">R49</f>
        <v>0</v>
      </c>
      <c r="M57" s="799">
        <f t="shared" si="114"/>
        <v>0</v>
      </c>
    </row>
    <row r="58" spans="4:25" ht="34.5">
      <c r="G58" s="789" t="s">
        <v>248</v>
      </c>
      <c r="H58" s="799"/>
      <c r="I58" s="799"/>
      <c r="J58" s="799"/>
      <c r="K58" s="799"/>
      <c r="L58" s="799"/>
      <c r="M58" s="799"/>
    </row>
    <row r="59" spans="4:25" ht="17.25">
      <c r="G59" s="798" t="s">
        <v>51</v>
      </c>
      <c r="H59" s="800">
        <f t="shared" ref="H59:M59" si="115">H55+H57</f>
        <v>26826000</v>
      </c>
      <c r="I59" s="800">
        <f t="shared" si="115"/>
        <v>43777000</v>
      </c>
      <c r="J59" s="800">
        <f t="shared" si="115"/>
        <v>43777000</v>
      </c>
      <c r="K59" s="800">
        <f t="shared" si="115"/>
        <v>0</v>
      </c>
      <c r="L59" s="800">
        <f t="shared" si="115"/>
        <v>0</v>
      </c>
      <c r="M59" s="800">
        <f t="shared" si="115"/>
        <v>0</v>
      </c>
    </row>
    <row r="62" spans="4:25">
      <c r="D62" t="s">
        <v>226</v>
      </c>
    </row>
    <row r="63" spans="4:25">
      <c r="D63" t="s">
        <v>227</v>
      </c>
    </row>
  </sheetData>
  <mergeCells count="25">
    <mergeCell ref="H53:J53"/>
    <mergeCell ref="H44:K44"/>
    <mergeCell ref="K53:M53"/>
    <mergeCell ref="H5:K5"/>
    <mergeCell ref="N5:P5"/>
    <mergeCell ref="E4:K4"/>
    <mergeCell ref="E3:Y3"/>
    <mergeCell ref="D9:D14"/>
    <mergeCell ref="D42:G42"/>
    <mergeCell ref="E21:E24"/>
    <mergeCell ref="E25:E26"/>
    <mergeCell ref="E27:E28"/>
    <mergeCell ref="E29:E30"/>
    <mergeCell ref="D21:D30"/>
    <mergeCell ref="Q5:S5"/>
    <mergeCell ref="E9:E10"/>
    <mergeCell ref="E11:E12"/>
    <mergeCell ref="E13:E14"/>
    <mergeCell ref="T44:V44"/>
    <mergeCell ref="W44:Y44"/>
    <mergeCell ref="E36:E39"/>
    <mergeCell ref="T5:V5"/>
    <mergeCell ref="W5:Y5"/>
    <mergeCell ref="Q44:S44"/>
    <mergeCell ref="N44:P4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97"/>
  <sheetViews>
    <sheetView topLeftCell="A348" zoomScale="56" zoomScaleNormal="56" workbookViewId="0">
      <selection activeCell="A378" sqref="A378"/>
    </sheetView>
  </sheetViews>
  <sheetFormatPr defaultRowHeight="12.75"/>
  <cols>
    <col min="1" max="1" width="9.42578125" style="68" customWidth="1"/>
    <col min="2" max="2" width="38.5703125" style="68" customWidth="1"/>
    <col min="3" max="4" width="18.28515625" style="69" customWidth="1"/>
    <col min="5" max="5" width="17" style="69" customWidth="1"/>
    <col min="6" max="6" width="14.28515625" style="69" customWidth="1"/>
    <col min="7" max="7" width="15.5703125" style="69" customWidth="1"/>
    <col min="8" max="8" width="13.5703125" style="69" hidden="1" customWidth="1"/>
    <col min="9" max="9" width="14.85546875" style="69" customWidth="1"/>
    <col min="10" max="10" width="15.140625" style="69" customWidth="1"/>
    <col min="11" max="11" width="16.140625" style="69" customWidth="1"/>
    <col min="12" max="12" width="15.140625" style="69" customWidth="1"/>
    <col min="13" max="13" width="14" style="69" customWidth="1"/>
    <col min="14" max="14" width="12.85546875" style="69" customWidth="1"/>
    <col min="15" max="15" width="0.140625" style="69" customWidth="1"/>
    <col min="16" max="16" width="14" style="69" customWidth="1"/>
    <col min="17" max="17" width="16.5703125" style="69" customWidth="1"/>
    <col min="18" max="18" width="15.140625" style="69" customWidth="1"/>
    <col min="19" max="19" width="0.28515625" style="69" customWidth="1"/>
    <col min="20" max="20" width="13.140625" style="68" customWidth="1"/>
    <col min="21" max="254" width="9.140625" style="68"/>
    <col min="255" max="255" width="7.42578125" style="68" customWidth="1"/>
    <col min="256" max="256" width="39.42578125" style="68" customWidth="1"/>
    <col min="257" max="257" width="11.7109375" style="68" customWidth="1"/>
    <col min="258" max="258" width="9.7109375" style="68" customWidth="1"/>
    <col min="259" max="259" width="12" style="68" customWidth="1"/>
    <col min="260" max="260" width="12.5703125" style="68" customWidth="1"/>
    <col min="261" max="261" width="11.42578125" style="68" customWidth="1"/>
    <col min="262" max="262" width="10.7109375" style="68" customWidth="1"/>
    <col min="263" max="263" width="11.140625" style="68" customWidth="1"/>
    <col min="264" max="264" width="11.28515625" style="68" customWidth="1"/>
    <col min="265" max="265" width="11" style="68" customWidth="1"/>
    <col min="266" max="266" width="10.42578125" style="68" customWidth="1"/>
    <col min="267" max="267" width="10" style="68" customWidth="1"/>
    <col min="268" max="268" width="9.28515625" style="68" customWidth="1"/>
    <col min="269" max="269" width="11.140625" style="68" customWidth="1"/>
    <col min="270" max="270" width="12.140625" style="68" customWidth="1"/>
    <col min="271" max="271" width="11.140625" style="68" customWidth="1"/>
    <col min="272" max="272" width="10.28515625" style="68" customWidth="1"/>
    <col min="273" max="273" width="15.140625" style="68" customWidth="1"/>
    <col min="274" max="274" width="13.5703125" style="68" customWidth="1"/>
    <col min="275" max="275" width="13.42578125" style="68" customWidth="1"/>
    <col min="276" max="276" width="13.140625" style="68" customWidth="1"/>
    <col min="277" max="510" width="9.140625" style="68"/>
    <col min="511" max="511" width="7.42578125" style="68" customWidth="1"/>
    <col min="512" max="512" width="39.42578125" style="68" customWidth="1"/>
    <col min="513" max="513" width="11.7109375" style="68" customWidth="1"/>
    <col min="514" max="514" width="9.7109375" style="68" customWidth="1"/>
    <col min="515" max="515" width="12" style="68" customWidth="1"/>
    <col min="516" max="516" width="12.5703125" style="68" customWidth="1"/>
    <col min="517" max="517" width="11.42578125" style="68" customWidth="1"/>
    <col min="518" max="518" width="10.7109375" style="68" customWidth="1"/>
    <col min="519" max="519" width="11.140625" style="68" customWidth="1"/>
    <col min="520" max="520" width="11.28515625" style="68" customWidth="1"/>
    <col min="521" max="521" width="11" style="68" customWidth="1"/>
    <col min="522" max="522" width="10.42578125" style="68" customWidth="1"/>
    <col min="523" max="523" width="10" style="68" customWidth="1"/>
    <col min="524" max="524" width="9.28515625" style="68" customWidth="1"/>
    <col min="525" max="525" width="11.140625" style="68" customWidth="1"/>
    <col min="526" max="526" width="12.140625" style="68" customWidth="1"/>
    <col min="527" max="527" width="11.140625" style="68" customWidth="1"/>
    <col min="528" max="528" width="10.28515625" style="68" customWidth="1"/>
    <col min="529" max="529" width="15.140625" style="68" customWidth="1"/>
    <col min="530" max="530" width="13.5703125" style="68" customWidth="1"/>
    <col min="531" max="531" width="13.42578125" style="68" customWidth="1"/>
    <col min="532" max="532" width="13.140625" style="68" customWidth="1"/>
    <col min="533" max="766" width="9.140625" style="68"/>
    <col min="767" max="767" width="7.42578125" style="68" customWidth="1"/>
    <col min="768" max="768" width="39.42578125" style="68" customWidth="1"/>
    <col min="769" max="769" width="11.7109375" style="68" customWidth="1"/>
    <col min="770" max="770" width="9.7109375" style="68" customWidth="1"/>
    <col min="771" max="771" width="12" style="68" customWidth="1"/>
    <col min="772" max="772" width="12.5703125" style="68" customWidth="1"/>
    <col min="773" max="773" width="11.42578125" style="68" customWidth="1"/>
    <col min="774" max="774" width="10.7109375" style="68" customWidth="1"/>
    <col min="775" max="775" width="11.140625" style="68" customWidth="1"/>
    <col min="776" max="776" width="11.28515625" style="68" customWidth="1"/>
    <col min="777" max="777" width="11" style="68" customWidth="1"/>
    <col min="778" max="778" width="10.42578125" style="68" customWidth="1"/>
    <col min="779" max="779" width="10" style="68" customWidth="1"/>
    <col min="780" max="780" width="9.28515625" style="68" customWidth="1"/>
    <col min="781" max="781" width="11.140625" style="68" customWidth="1"/>
    <col min="782" max="782" width="12.140625" style="68" customWidth="1"/>
    <col min="783" max="783" width="11.140625" style="68" customWidth="1"/>
    <col min="784" max="784" width="10.28515625" style="68" customWidth="1"/>
    <col min="785" max="785" width="15.140625" style="68" customWidth="1"/>
    <col min="786" max="786" width="13.5703125" style="68" customWidth="1"/>
    <col min="787" max="787" width="13.42578125" style="68" customWidth="1"/>
    <col min="788" max="788" width="13.140625" style="68" customWidth="1"/>
    <col min="789" max="1022" width="9.140625" style="68"/>
    <col min="1023" max="1023" width="7.42578125" style="68" customWidth="1"/>
    <col min="1024" max="1024" width="39.42578125" style="68" customWidth="1"/>
    <col min="1025" max="1025" width="11.7109375" style="68" customWidth="1"/>
    <col min="1026" max="1026" width="9.7109375" style="68" customWidth="1"/>
    <col min="1027" max="1027" width="12" style="68" customWidth="1"/>
    <col min="1028" max="1028" width="12.5703125" style="68" customWidth="1"/>
    <col min="1029" max="1029" width="11.42578125" style="68" customWidth="1"/>
    <col min="1030" max="1030" width="10.7109375" style="68" customWidth="1"/>
    <col min="1031" max="1031" width="11.140625" style="68" customWidth="1"/>
    <col min="1032" max="1032" width="11.28515625" style="68" customWidth="1"/>
    <col min="1033" max="1033" width="11" style="68" customWidth="1"/>
    <col min="1034" max="1034" width="10.42578125" style="68" customWidth="1"/>
    <col min="1035" max="1035" width="10" style="68" customWidth="1"/>
    <col min="1036" max="1036" width="9.28515625" style="68" customWidth="1"/>
    <col min="1037" max="1037" width="11.140625" style="68" customWidth="1"/>
    <col min="1038" max="1038" width="12.140625" style="68" customWidth="1"/>
    <col min="1039" max="1039" width="11.140625" style="68" customWidth="1"/>
    <col min="1040" max="1040" width="10.28515625" style="68" customWidth="1"/>
    <col min="1041" max="1041" width="15.140625" style="68" customWidth="1"/>
    <col min="1042" max="1042" width="13.5703125" style="68" customWidth="1"/>
    <col min="1043" max="1043" width="13.42578125" style="68" customWidth="1"/>
    <col min="1044" max="1044" width="13.140625" style="68" customWidth="1"/>
    <col min="1045" max="1278" width="9.140625" style="68"/>
    <col min="1279" max="1279" width="7.42578125" style="68" customWidth="1"/>
    <col min="1280" max="1280" width="39.42578125" style="68" customWidth="1"/>
    <col min="1281" max="1281" width="11.7109375" style="68" customWidth="1"/>
    <col min="1282" max="1282" width="9.7109375" style="68" customWidth="1"/>
    <col min="1283" max="1283" width="12" style="68" customWidth="1"/>
    <col min="1284" max="1284" width="12.5703125" style="68" customWidth="1"/>
    <col min="1285" max="1285" width="11.42578125" style="68" customWidth="1"/>
    <col min="1286" max="1286" width="10.7109375" style="68" customWidth="1"/>
    <col min="1287" max="1287" width="11.140625" style="68" customWidth="1"/>
    <col min="1288" max="1288" width="11.28515625" style="68" customWidth="1"/>
    <col min="1289" max="1289" width="11" style="68" customWidth="1"/>
    <col min="1290" max="1290" width="10.42578125" style="68" customWidth="1"/>
    <col min="1291" max="1291" width="10" style="68" customWidth="1"/>
    <col min="1292" max="1292" width="9.28515625" style="68" customWidth="1"/>
    <col min="1293" max="1293" width="11.140625" style="68" customWidth="1"/>
    <col min="1294" max="1294" width="12.140625" style="68" customWidth="1"/>
    <col min="1295" max="1295" width="11.140625" style="68" customWidth="1"/>
    <col min="1296" max="1296" width="10.28515625" style="68" customWidth="1"/>
    <col min="1297" max="1297" width="15.140625" style="68" customWidth="1"/>
    <col min="1298" max="1298" width="13.5703125" style="68" customWidth="1"/>
    <col min="1299" max="1299" width="13.42578125" style="68" customWidth="1"/>
    <col min="1300" max="1300" width="13.140625" style="68" customWidth="1"/>
    <col min="1301" max="1534" width="9.140625" style="68"/>
    <col min="1535" max="1535" width="7.42578125" style="68" customWidth="1"/>
    <col min="1536" max="1536" width="39.42578125" style="68" customWidth="1"/>
    <col min="1537" max="1537" width="11.7109375" style="68" customWidth="1"/>
    <col min="1538" max="1538" width="9.7109375" style="68" customWidth="1"/>
    <col min="1539" max="1539" width="12" style="68" customWidth="1"/>
    <col min="1540" max="1540" width="12.5703125" style="68" customWidth="1"/>
    <col min="1541" max="1541" width="11.42578125" style="68" customWidth="1"/>
    <col min="1542" max="1542" width="10.7109375" style="68" customWidth="1"/>
    <col min="1543" max="1543" width="11.140625" style="68" customWidth="1"/>
    <col min="1544" max="1544" width="11.28515625" style="68" customWidth="1"/>
    <col min="1545" max="1545" width="11" style="68" customWidth="1"/>
    <col min="1546" max="1546" width="10.42578125" style="68" customWidth="1"/>
    <col min="1547" max="1547" width="10" style="68" customWidth="1"/>
    <col min="1548" max="1548" width="9.28515625" style="68" customWidth="1"/>
    <col min="1549" max="1549" width="11.140625" style="68" customWidth="1"/>
    <col min="1550" max="1550" width="12.140625" style="68" customWidth="1"/>
    <col min="1551" max="1551" width="11.140625" style="68" customWidth="1"/>
    <col min="1552" max="1552" width="10.28515625" style="68" customWidth="1"/>
    <col min="1553" max="1553" width="15.140625" style="68" customWidth="1"/>
    <col min="1554" max="1554" width="13.5703125" style="68" customWidth="1"/>
    <col min="1555" max="1555" width="13.42578125" style="68" customWidth="1"/>
    <col min="1556" max="1556" width="13.140625" style="68" customWidth="1"/>
    <col min="1557" max="1790" width="9.140625" style="68"/>
    <col min="1791" max="1791" width="7.42578125" style="68" customWidth="1"/>
    <col min="1792" max="1792" width="39.42578125" style="68" customWidth="1"/>
    <col min="1793" max="1793" width="11.7109375" style="68" customWidth="1"/>
    <col min="1794" max="1794" width="9.7109375" style="68" customWidth="1"/>
    <col min="1795" max="1795" width="12" style="68" customWidth="1"/>
    <col min="1796" max="1796" width="12.5703125" style="68" customWidth="1"/>
    <col min="1797" max="1797" width="11.42578125" style="68" customWidth="1"/>
    <col min="1798" max="1798" width="10.7109375" style="68" customWidth="1"/>
    <col min="1799" max="1799" width="11.140625" style="68" customWidth="1"/>
    <col min="1800" max="1800" width="11.28515625" style="68" customWidth="1"/>
    <col min="1801" max="1801" width="11" style="68" customWidth="1"/>
    <col min="1802" max="1802" width="10.42578125" style="68" customWidth="1"/>
    <col min="1803" max="1803" width="10" style="68" customWidth="1"/>
    <col min="1804" max="1804" width="9.28515625" style="68" customWidth="1"/>
    <col min="1805" max="1805" width="11.140625" style="68" customWidth="1"/>
    <col min="1806" max="1806" width="12.140625" style="68" customWidth="1"/>
    <col min="1807" max="1807" width="11.140625" style="68" customWidth="1"/>
    <col min="1808" max="1808" width="10.28515625" style="68" customWidth="1"/>
    <col min="1809" max="1809" width="15.140625" style="68" customWidth="1"/>
    <col min="1810" max="1810" width="13.5703125" style="68" customWidth="1"/>
    <col min="1811" max="1811" width="13.42578125" style="68" customWidth="1"/>
    <col min="1812" max="1812" width="13.140625" style="68" customWidth="1"/>
    <col min="1813" max="2046" width="9.140625" style="68"/>
    <col min="2047" max="2047" width="7.42578125" style="68" customWidth="1"/>
    <col min="2048" max="2048" width="39.42578125" style="68" customWidth="1"/>
    <col min="2049" max="2049" width="11.7109375" style="68" customWidth="1"/>
    <col min="2050" max="2050" width="9.7109375" style="68" customWidth="1"/>
    <col min="2051" max="2051" width="12" style="68" customWidth="1"/>
    <col min="2052" max="2052" width="12.5703125" style="68" customWidth="1"/>
    <col min="2053" max="2053" width="11.42578125" style="68" customWidth="1"/>
    <col min="2054" max="2054" width="10.7109375" style="68" customWidth="1"/>
    <col min="2055" max="2055" width="11.140625" style="68" customWidth="1"/>
    <col min="2056" max="2056" width="11.28515625" style="68" customWidth="1"/>
    <col min="2057" max="2057" width="11" style="68" customWidth="1"/>
    <col min="2058" max="2058" width="10.42578125" style="68" customWidth="1"/>
    <col min="2059" max="2059" width="10" style="68" customWidth="1"/>
    <col min="2060" max="2060" width="9.28515625" style="68" customWidth="1"/>
    <col min="2061" max="2061" width="11.140625" style="68" customWidth="1"/>
    <col min="2062" max="2062" width="12.140625" style="68" customWidth="1"/>
    <col min="2063" max="2063" width="11.140625" style="68" customWidth="1"/>
    <col min="2064" max="2064" width="10.28515625" style="68" customWidth="1"/>
    <col min="2065" max="2065" width="15.140625" style="68" customWidth="1"/>
    <col min="2066" max="2066" width="13.5703125" style="68" customWidth="1"/>
    <col min="2067" max="2067" width="13.42578125" style="68" customWidth="1"/>
    <col min="2068" max="2068" width="13.140625" style="68" customWidth="1"/>
    <col min="2069" max="2302" width="9.140625" style="68"/>
    <col min="2303" max="2303" width="7.42578125" style="68" customWidth="1"/>
    <col min="2304" max="2304" width="39.42578125" style="68" customWidth="1"/>
    <col min="2305" max="2305" width="11.7109375" style="68" customWidth="1"/>
    <col min="2306" max="2306" width="9.7109375" style="68" customWidth="1"/>
    <col min="2307" max="2307" width="12" style="68" customWidth="1"/>
    <col min="2308" max="2308" width="12.5703125" style="68" customWidth="1"/>
    <col min="2309" max="2309" width="11.42578125" style="68" customWidth="1"/>
    <col min="2310" max="2310" width="10.7109375" style="68" customWidth="1"/>
    <col min="2311" max="2311" width="11.140625" style="68" customWidth="1"/>
    <col min="2312" max="2312" width="11.28515625" style="68" customWidth="1"/>
    <col min="2313" max="2313" width="11" style="68" customWidth="1"/>
    <col min="2314" max="2314" width="10.42578125" style="68" customWidth="1"/>
    <col min="2315" max="2315" width="10" style="68" customWidth="1"/>
    <col min="2316" max="2316" width="9.28515625" style="68" customWidth="1"/>
    <col min="2317" max="2317" width="11.140625" style="68" customWidth="1"/>
    <col min="2318" max="2318" width="12.140625" style="68" customWidth="1"/>
    <col min="2319" max="2319" width="11.140625" style="68" customWidth="1"/>
    <col min="2320" max="2320" width="10.28515625" style="68" customWidth="1"/>
    <col min="2321" max="2321" width="15.140625" style="68" customWidth="1"/>
    <col min="2322" max="2322" width="13.5703125" style="68" customWidth="1"/>
    <col min="2323" max="2323" width="13.42578125" style="68" customWidth="1"/>
    <col min="2324" max="2324" width="13.140625" style="68" customWidth="1"/>
    <col min="2325" max="2558" width="9.140625" style="68"/>
    <col min="2559" max="2559" width="7.42578125" style="68" customWidth="1"/>
    <col min="2560" max="2560" width="39.42578125" style="68" customWidth="1"/>
    <col min="2561" max="2561" width="11.7109375" style="68" customWidth="1"/>
    <col min="2562" max="2562" width="9.7109375" style="68" customWidth="1"/>
    <col min="2563" max="2563" width="12" style="68" customWidth="1"/>
    <col min="2564" max="2564" width="12.5703125" style="68" customWidth="1"/>
    <col min="2565" max="2565" width="11.42578125" style="68" customWidth="1"/>
    <col min="2566" max="2566" width="10.7109375" style="68" customWidth="1"/>
    <col min="2567" max="2567" width="11.140625" style="68" customWidth="1"/>
    <col min="2568" max="2568" width="11.28515625" style="68" customWidth="1"/>
    <col min="2569" max="2569" width="11" style="68" customWidth="1"/>
    <col min="2570" max="2570" width="10.42578125" style="68" customWidth="1"/>
    <col min="2571" max="2571" width="10" style="68" customWidth="1"/>
    <col min="2572" max="2572" width="9.28515625" style="68" customWidth="1"/>
    <col min="2573" max="2573" width="11.140625" style="68" customWidth="1"/>
    <col min="2574" max="2574" width="12.140625" style="68" customWidth="1"/>
    <col min="2575" max="2575" width="11.140625" style="68" customWidth="1"/>
    <col min="2576" max="2576" width="10.28515625" style="68" customWidth="1"/>
    <col min="2577" max="2577" width="15.140625" style="68" customWidth="1"/>
    <col min="2578" max="2578" width="13.5703125" style="68" customWidth="1"/>
    <col min="2579" max="2579" width="13.42578125" style="68" customWidth="1"/>
    <col min="2580" max="2580" width="13.140625" style="68" customWidth="1"/>
    <col min="2581" max="2814" width="9.140625" style="68"/>
    <col min="2815" max="2815" width="7.42578125" style="68" customWidth="1"/>
    <col min="2816" max="2816" width="39.42578125" style="68" customWidth="1"/>
    <col min="2817" max="2817" width="11.7109375" style="68" customWidth="1"/>
    <col min="2818" max="2818" width="9.7109375" style="68" customWidth="1"/>
    <col min="2819" max="2819" width="12" style="68" customWidth="1"/>
    <col min="2820" max="2820" width="12.5703125" style="68" customWidth="1"/>
    <col min="2821" max="2821" width="11.42578125" style="68" customWidth="1"/>
    <col min="2822" max="2822" width="10.7109375" style="68" customWidth="1"/>
    <col min="2823" max="2823" width="11.140625" style="68" customWidth="1"/>
    <col min="2824" max="2824" width="11.28515625" style="68" customWidth="1"/>
    <col min="2825" max="2825" width="11" style="68" customWidth="1"/>
    <col min="2826" max="2826" width="10.42578125" style="68" customWidth="1"/>
    <col min="2827" max="2827" width="10" style="68" customWidth="1"/>
    <col min="2828" max="2828" width="9.28515625" style="68" customWidth="1"/>
    <col min="2829" max="2829" width="11.140625" style="68" customWidth="1"/>
    <col min="2830" max="2830" width="12.140625" style="68" customWidth="1"/>
    <col min="2831" max="2831" width="11.140625" style="68" customWidth="1"/>
    <col min="2832" max="2832" width="10.28515625" style="68" customWidth="1"/>
    <col min="2833" max="2833" width="15.140625" style="68" customWidth="1"/>
    <col min="2834" max="2834" width="13.5703125" style="68" customWidth="1"/>
    <col min="2835" max="2835" width="13.42578125" style="68" customWidth="1"/>
    <col min="2836" max="2836" width="13.140625" style="68" customWidth="1"/>
    <col min="2837" max="3070" width="9.140625" style="68"/>
    <col min="3071" max="3071" width="7.42578125" style="68" customWidth="1"/>
    <col min="3072" max="3072" width="39.42578125" style="68" customWidth="1"/>
    <col min="3073" max="3073" width="11.7109375" style="68" customWidth="1"/>
    <col min="3074" max="3074" width="9.7109375" style="68" customWidth="1"/>
    <col min="3075" max="3075" width="12" style="68" customWidth="1"/>
    <col min="3076" max="3076" width="12.5703125" style="68" customWidth="1"/>
    <col min="3077" max="3077" width="11.42578125" style="68" customWidth="1"/>
    <col min="3078" max="3078" width="10.7109375" style="68" customWidth="1"/>
    <col min="3079" max="3079" width="11.140625" style="68" customWidth="1"/>
    <col min="3080" max="3080" width="11.28515625" style="68" customWidth="1"/>
    <col min="3081" max="3081" width="11" style="68" customWidth="1"/>
    <col min="3082" max="3082" width="10.42578125" style="68" customWidth="1"/>
    <col min="3083" max="3083" width="10" style="68" customWidth="1"/>
    <col min="3084" max="3084" width="9.28515625" style="68" customWidth="1"/>
    <col min="3085" max="3085" width="11.140625" style="68" customWidth="1"/>
    <col min="3086" max="3086" width="12.140625" style="68" customWidth="1"/>
    <col min="3087" max="3087" width="11.140625" style="68" customWidth="1"/>
    <col min="3088" max="3088" width="10.28515625" style="68" customWidth="1"/>
    <col min="3089" max="3089" width="15.140625" style="68" customWidth="1"/>
    <col min="3090" max="3090" width="13.5703125" style="68" customWidth="1"/>
    <col min="3091" max="3091" width="13.42578125" style="68" customWidth="1"/>
    <col min="3092" max="3092" width="13.140625" style="68" customWidth="1"/>
    <col min="3093" max="3326" width="9.140625" style="68"/>
    <col min="3327" max="3327" width="7.42578125" style="68" customWidth="1"/>
    <col min="3328" max="3328" width="39.42578125" style="68" customWidth="1"/>
    <col min="3329" max="3329" width="11.7109375" style="68" customWidth="1"/>
    <col min="3330" max="3330" width="9.7109375" style="68" customWidth="1"/>
    <col min="3331" max="3331" width="12" style="68" customWidth="1"/>
    <col min="3332" max="3332" width="12.5703125" style="68" customWidth="1"/>
    <col min="3333" max="3333" width="11.42578125" style="68" customWidth="1"/>
    <col min="3334" max="3334" width="10.7109375" style="68" customWidth="1"/>
    <col min="3335" max="3335" width="11.140625" style="68" customWidth="1"/>
    <col min="3336" max="3336" width="11.28515625" style="68" customWidth="1"/>
    <col min="3337" max="3337" width="11" style="68" customWidth="1"/>
    <col min="3338" max="3338" width="10.42578125" style="68" customWidth="1"/>
    <col min="3339" max="3339" width="10" style="68" customWidth="1"/>
    <col min="3340" max="3340" width="9.28515625" style="68" customWidth="1"/>
    <col min="3341" max="3341" width="11.140625" style="68" customWidth="1"/>
    <col min="3342" max="3342" width="12.140625" style="68" customWidth="1"/>
    <col min="3343" max="3343" width="11.140625" style="68" customWidth="1"/>
    <col min="3344" max="3344" width="10.28515625" style="68" customWidth="1"/>
    <col min="3345" max="3345" width="15.140625" style="68" customWidth="1"/>
    <col min="3346" max="3346" width="13.5703125" style="68" customWidth="1"/>
    <col min="3347" max="3347" width="13.42578125" style="68" customWidth="1"/>
    <col min="3348" max="3348" width="13.140625" style="68" customWidth="1"/>
    <col min="3349" max="3582" width="9.140625" style="68"/>
    <col min="3583" max="3583" width="7.42578125" style="68" customWidth="1"/>
    <col min="3584" max="3584" width="39.42578125" style="68" customWidth="1"/>
    <col min="3585" max="3585" width="11.7109375" style="68" customWidth="1"/>
    <col min="3586" max="3586" width="9.7109375" style="68" customWidth="1"/>
    <col min="3587" max="3587" width="12" style="68" customWidth="1"/>
    <col min="3588" max="3588" width="12.5703125" style="68" customWidth="1"/>
    <col min="3589" max="3589" width="11.42578125" style="68" customWidth="1"/>
    <col min="3590" max="3590" width="10.7109375" style="68" customWidth="1"/>
    <col min="3591" max="3591" width="11.140625" style="68" customWidth="1"/>
    <col min="3592" max="3592" width="11.28515625" style="68" customWidth="1"/>
    <col min="3593" max="3593" width="11" style="68" customWidth="1"/>
    <col min="3594" max="3594" width="10.42578125" style="68" customWidth="1"/>
    <col min="3595" max="3595" width="10" style="68" customWidth="1"/>
    <col min="3596" max="3596" width="9.28515625" style="68" customWidth="1"/>
    <col min="3597" max="3597" width="11.140625" style="68" customWidth="1"/>
    <col min="3598" max="3598" width="12.140625" style="68" customWidth="1"/>
    <col min="3599" max="3599" width="11.140625" style="68" customWidth="1"/>
    <col min="3600" max="3600" width="10.28515625" style="68" customWidth="1"/>
    <col min="3601" max="3601" width="15.140625" style="68" customWidth="1"/>
    <col min="3602" max="3602" width="13.5703125" style="68" customWidth="1"/>
    <col min="3603" max="3603" width="13.42578125" style="68" customWidth="1"/>
    <col min="3604" max="3604" width="13.140625" style="68" customWidth="1"/>
    <col min="3605" max="3838" width="9.140625" style="68"/>
    <col min="3839" max="3839" width="7.42578125" style="68" customWidth="1"/>
    <col min="3840" max="3840" width="39.42578125" style="68" customWidth="1"/>
    <col min="3841" max="3841" width="11.7109375" style="68" customWidth="1"/>
    <col min="3842" max="3842" width="9.7109375" style="68" customWidth="1"/>
    <col min="3843" max="3843" width="12" style="68" customWidth="1"/>
    <col min="3844" max="3844" width="12.5703125" style="68" customWidth="1"/>
    <col min="3845" max="3845" width="11.42578125" style="68" customWidth="1"/>
    <col min="3846" max="3846" width="10.7109375" style="68" customWidth="1"/>
    <col min="3847" max="3847" width="11.140625" style="68" customWidth="1"/>
    <col min="3848" max="3848" width="11.28515625" style="68" customWidth="1"/>
    <col min="3849" max="3849" width="11" style="68" customWidth="1"/>
    <col min="3850" max="3850" width="10.42578125" style="68" customWidth="1"/>
    <col min="3851" max="3851" width="10" style="68" customWidth="1"/>
    <col min="3852" max="3852" width="9.28515625" style="68" customWidth="1"/>
    <col min="3853" max="3853" width="11.140625" style="68" customWidth="1"/>
    <col min="3854" max="3854" width="12.140625" style="68" customWidth="1"/>
    <col min="3855" max="3855" width="11.140625" style="68" customWidth="1"/>
    <col min="3856" max="3856" width="10.28515625" style="68" customWidth="1"/>
    <col min="3857" max="3857" width="15.140625" style="68" customWidth="1"/>
    <col min="3858" max="3858" width="13.5703125" style="68" customWidth="1"/>
    <col min="3859" max="3859" width="13.42578125" style="68" customWidth="1"/>
    <col min="3860" max="3860" width="13.140625" style="68" customWidth="1"/>
    <col min="3861" max="4094" width="9.140625" style="68"/>
    <col min="4095" max="4095" width="7.42578125" style="68" customWidth="1"/>
    <col min="4096" max="4096" width="39.42578125" style="68" customWidth="1"/>
    <col min="4097" max="4097" width="11.7109375" style="68" customWidth="1"/>
    <col min="4098" max="4098" width="9.7109375" style="68" customWidth="1"/>
    <col min="4099" max="4099" width="12" style="68" customWidth="1"/>
    <col min="4100" max="4100" width="12.5703125" style="68" customWidth="1"/>
    <col min="4101" max="4101" width="11.42578125" style="68" customWidth="1"/>
    <col min="4102" max="4102" width="10.7109375" style="68" customWidth="1"/>
    <col min="4103" max="4103" width="11.140625" style="68" customWidth="1"/>
    <col min="4104" max="4104" width="11.28515625" style="68" customWidth="1"/>
    <col min="4105" max="4105" width="11" style="68" customWidth="1"/>
    <col min="4106" max="4106" width="10.42578125" style="68" customWidth="1"/>
    <col min="4107" max="4107" width="10" style="68" customWidth="1"/>
    <col min="4108" max="4108" width="9.28515625" style="68" customWidth="1"/>
    <col min="4109" max="4109" width="11.140625" style="68" customWidth="1"/>
    <col min="4110" max="4110" width="12.140625" style="68" customWidth="1"/>
    <col min="4111" max="4111" width="11.140625" style="68" customWidth="1"/>
    <col min="4112" max="4112" width="10.28515625" style="68" customWidth="1"/>
    <col min="4113" max="4113" width="15.140625" style="68" customWidth="1"/>
    <col min="4114" max="4114" width="13.5703125" style="68" customWidth="1"/>
    <col min="4115" max="4115" width="13.42578125" style="68" customWidth="1"/>
    <col min="4116" max="4116" width="13.140625" style="68" customWidth="1"/>
    <col min="4117" max="4350" width="9.140625" style="68"/>
    <col min="4351" max="4351" width="7.42578125" style="68" customWidth="1"/>
    <col min="4352" max="4352" width="39.42578125" style="68" customWidth="1"/>
    <col min="4353" max="4353" width="11.7109375" style="68" customWidth="1"/>
    <col min="4354" max="4354" width="9.7109375" style="68" customWidth="1"/>
    <col min="4355" max="4355" width="12" style="68" customWidth="1"/>
    <col min="4356" max="4356" width="12.5703125" style="68" customWidth="1"/>
    <col min="4357" max="4357" width="11.42578125" style="68" customWidth="1"/>
    <col min="4358" max="4358" width="10.7109375" style="68" customWidth="1"/>
    <col min="4359" max="4359" width="11.140625" style="68" customWidth="1"/>
    <col min="4360" max="4360" width="11.28515625" style="68" customWidth="1"/>
    <col min="4361" max="4361" width="11" style="68" customWidth="1"/>
    <col min="4362" max="4362" width="10.42578125" style="68" customWidth="1"/>
    <col min="4363" max="4363" width="10" style="68" customWidth="1"/>
    <col min="4364" max="4364" width="9.28515625" style="68" customWidth="1"/>
    <col min="4365" max="4365" width="11.140625" style="68" customWidth="1"/>
    <col min="4366" max="4366" width="12.140625" style="68" customWidth="1"/>
    <col min="4367" max="4367" width="11.140625" style="68" customWidth="1"/>
    <col min="4368" max="4368" width="10.28515625" style="68" customWidth="1"/>
    <col min="4369" max="4369" width="15.140625" style="68" customWidth="1"/>
    <col min="4370" max="4370" width="13.5703125" style="68" customWidth="1"/>
    <col min="4371" max="4371" width="13.42578125" style="68" customWidth="1"/>
    <col min="4372" max="4372" width="13.140625" style="68" customWidth="1"/>
    <col min="4373" max="4606" width="9.140625" style="68"/>
    <col min="4607" max="4607" width="7.42578125" style="68" customWidth="1"/>
    <col min="4608" max="4608" width="39.42578125" style="68" customWidth="1"/>
    <col min="4609" max="4609" width="11.7109375" style="68" customWidth="1"/>
    <col min="4610" max="4610" width="9.7109375" style="68" customWidth="1"/>
    <col min="4611" max="4611" width="12" style="68" customWidth="1"/>
    <col min="4612" max="4612" width="12.5703125" style="68" customWidth="1"/>
    <col min="4613" max="4613" width="11.42578125" style="68" customWidth="1"/>
    <col min="4614" max="4614" width="10.7109375" style="68" customWidth="1"/>
    <col min="4615" max="4615" width="11.140625" style="68" customWidth="1"/>
    <col min="4616" max="4616" width="11.28515625" style="68" customWidth="1"/>
    <col min="4617" max="4617" width="11" style="68" customWidth="1"/>
    <col min="4618" max="4618" width="10.42578125" style="68" customWidth="1"/>
    <col min="4619" max="4619" width="10" style="68" customWidth="1"/>
    <col min="4620" max="4620" width="9.28515625" style="68" customWidth="1"/>
    <col min="4621" max="4621" width="11.140625" style="68" customWidth="1"/>
    <col min="4622" max="4622" width="12.140625" style="68" customWidth="1"/>
    <col min="4623" max="4623" width="11.140625" style="68" customWidth="1"/>
    <col min="4624" max="4624" width="10.28515625" style="68" customWidth="1"/>
    <col min="4625" max="4625" width="15.140625" style="68" customWidth="1"/>
    <col min="4626" max="4626" width="13.5703125" style="68" customWidth="1"/>
    <col min="4627" max="4627" width="13.42578125" style="68" customWidth="1"/>
    <col min="4628" max="4628" width="13.140625" style="68" customWidth="1"/>
    <col min="4629" max="4862" width="9.140625" style="68"/>
    <col min="4863" max="4863" width="7.42578125" style="68" customWidth="1"/>
    <col min="4864" max="4864" width="39.42578125" style="68" customWidth="1"/>
    <col min="4865" max="4865" width="11.7109375" style="68" customWidth="1"/>
    <col min="4866" max="4866" width="9.7109375" style="68" customWidth="1"/>
    <col min="4867" max="4867" width="12" style="68" customWidth="1"/>
    <col min="4868" max="4868" width="12.5703125" style="68" customWidth="1"/>
    <col min="4869" max="4869" width="11.42578125" style="68" customWidth="1"/>
    <col min="4870" max="4870" width="10.7109375" style="68" customWidth="1"/>
    <col min="4871" max="4871" width="11.140625" style="68" customWidth="1"/>
    <col min="4872" max="4872" width="11.28515625" style="68" customWidth="1"/>
    <col min="4873" max="4873" width="11" style="68" customWidth="1"/>
    <col min="4874" max="4874" width="10.42578125" style="68" customWidth="1"/>
    <col min="4875" max="4875" width="10" style="68" customWidth="1"/>
    <col min="4876" max="4876" width="9.28515625" style="68" customWidth="1"/>
    <col min="4877" max="4877" width="11.140625" style="68" customWidth="1"/>
    <col min="4878" max="4878" width="12.140625" style="68" customWidth="1"/>
    <col min="4879" max="4879" width="11.140625" style="68" customWidth="1"/>
    <col min="4880" max="4880" width="10.28515625" style="68" customWidth="1"/>
    <col min="4881" max="4881" width="15.140625" style="68" customWidth="1"/>
    <col min="4882" max="4882" width="13.5703125" style="68" customWidth="1"/>
    <col min="4883" max="4883" width="13.42578125" style="68" customWidth="1"/>
    <col min="4884" max="4884" width="13.140625" style="68" customWidth="1"/>
    <col min="4885" max="5118" width="9.140625" style="68"/>
    <col min="5119" max="5119" width="7.42578125" style="68" customWidth="1"/>
    <col min="5120" max="5120" width="39.42578125" style="68" customWidth="1"/>
    <col min="5121" max="5121" width="11.7109375" style="68" customWidth="1"/>
    <col min="5122" max="5122" width="9.7109375" style="68" customWidth="1"/>
    <col min="5123" max="5123" width="12" style="68" customWidth="1"/>
    <col min="5124" max="5124" width="12.5703125" style="68" customWidth="1"/>
    <col min="5125" max="5125" width="11.42578125" style="68" customWidth="1"/>
    <col min="5126" max="5126" width="10.7109375" style="68" customWidth="1"/>
    <col min="5127" max="5127" width="11.140625" style="68" customWidth="1"/>
    <col min="5128" max="5128" width="11.28515625" style="68" customWidth="1"/>
    <col min="5129" max="5129" width="11" style="68" customWidth="1"/>
    <col min="5130" max="5130" width="10.42578125" style="68" customWidth="1"/>
    <col min="5131" max="5131" width="10" style="68" customWidth="1"/>
    <col min="5132" max="5132" width="9.28515625" style="68" customWidth="1"/>
    <col min="5133" max="5133" width="11.140625" style="68" customWidth="1"/>
    <col min="5134" max="5134" width="12.140625" style="68" customWidth="1"/>
    <col min="5135" max="5135" width="11.140625" style="68" customWidth="1"/>
    <col min="5136" max="5136" width="10.28515625" style="68" customWidth="1"/>
    <col min="5137" max="5137" width="15.140625" style="68" customWidth="1"/>
    <col min="5138" max="5138" width="13.5703125" style="68" customWidth="1"/>
    <col min="5139" max="5139" width="13.42578125" style="68" customWidth="1"/>
    <col min="5140" max="5140" width="13.140625" style="68" customWidth="1"/>
    <col min="5141" max="5374" width="9.140625" style="68"/>
    <col min="5375" max="5375" width="7.42578125" style="68" customWidth="1"/>
    <col min="5376" max="5376" width="39.42578125" style="68" customWidth="1"/>
    <col min="5377" max="5377" width="11.7109375" style="68" customWidth="1"/>
    <col min="5378" max="5378" width="9.7109375" style="68" customWidth="1"/>
    <col min="5379" max="5379" width="12" style="68" customWidth="1"/>
    <col min="5380" max="5380" width="12.5703125" style="68" customWidth="1"/>
    <col min="5381" max="5381" width="11.42578125" style="68" customWidth="1"/>
    <col min="5382" max="5382" width="10.7109375" style="68" customWidth="1"/>
    <col min="5383" max="5383" width="11.140625" style="68" customWidth="1"/>
    <col min="5384" max="5384" width="11.28515625" style="68" customWidth="1"/>
    <col min="5385" max="5385" width="11" style="68" customWidth="1"/>
    <col min="5386" max="5386" width="10.42578125" style="68" customWidth="1"/>
    <col min="5387" max="5387" width="10" style="68" customWidth="1"/>
    <col min="5388" max="5388" width="9.28515625" style="68" customWidth="1"/>
    <col min="5389" max="5389" width="11.140625" style="68" customWidth="1"/>
    <col min="5390" max="5390" width="12.140625" style="68" customWidth="1"/>
    <col min="5391" max="5391" width="11.140625" style="68" customWidth="1"/>
    <col min="5392" max="5392" width="10.28515625" style="68" customWidth="1"/>
    <col min="5393" max="5393" width="15.140625" style="68" customWidth="1"/>
    <col min="5394" max="5394" width="13.5703125" style="68" customWidth="1"/>
    <col min="5395" max="5395" width="13.42578125" style="68" customWidth="1"/>
    <col min="5396" max="5396" width="13.140625" style="68" customWidth="1"/>
    <col min="5397" max="5630" width="9.140625" style="68"/>
    <col min="5631" max="5631" width="7.42578125" style="68" customWidth="1"/>
    <col min="5632" max="5632" width="39.42578125" style="68" customWidth="1"/>
    <col min="5633" max="5633" width="11.7109375" style="68" customWidth="1"/>
    <col min="5634" max="5634" width="9.7109375" style="68" customWidth="1"/>
    <col min="5635" max="5635" width="12" style="68" customWidth="1"/>
    <col min="5636" max="5636" width="12.5703125" style="68" customWidth="1"/>
    <col min="5637" max="5637" width="11.42578125" style="68" customWidth="1"/>
    <col min="5638" max="5638" width="10.7109375" style="68" customWidth="1"/>
    <col min="5639" max="5639" width="11.140625" style="68" customWidth="1"/>
    <col min="5640" max="5640" width="11.28515625" style="68" customWidth="1"/>
    <col min="5641" max="5641" width="11" style="68" customWidth="1"/>
    <col min="5642" max="5642" width="10.42578125" style="68" customWidth="1"/>
    <col min="5643" max="5643" width="10" style="68" customWidth="1"/>
    <col min="5644" max="5644" width="9.28515625" style="68" customWidth="1"/>
    <col min="5645" max="5645" width="11.140625" style="68" customWidth="1"/>
    <col min="5646" max="5646" width="12.140625" style="68" customWidth="1"/>
    <col min="5647" max="5647" width="11.140625" style="68" customWidth="1"/>
    <col min="5648" max="5648" width="10.28515625" style="68" customWidth="1"/>
    <col min="5649" max="5649" width="15.140625" style="68" customWidth="1"/>
    <col min="5650" max="5650" width="13.5703125" style="68" customWidth="1"/>
    <col min="5651" max="5651" width="13.42578125" style="68" customWidth="1"/>
    <col min="5652" max="5652" width="13.140625" style="68" customWidth="1"/>
    <col min="5653" max="5886" width="9.140625" style="68"/>
    <col min="5887" max="5887" width="7.42578125" style="68" customWidth="1"/>
    <col min="5888" max="5888" width="39.42578125" style="68" customWidth="1"/>
    <col min="5889" max="5889" width="11.7109375" style="68" customWidth="1"/>
    <col min="5890" max="5890" width="9.7109375" style="68" customWidth="1"/>
    <col min="5891" max="5891" width="12" style="68" customWidth="1"/>
    <col min="5892" max="5892" width="12.5703125" style="68" customWidth="1"/>
    <col min="5893" max="5893" width="11.42578125" style="68" customWidth="1"/>
    <col min="5894" max="5894" width="10.7109375" style="68" customWidth="1"/>
    <col min="5895" max="5895" width="11.140625" style="68" customWidth="1"/>
    <col min="5896" max="5896" width="11.28515625" style="68" customWidth="1"/>
    <col min="5897" max="5897" width="11" style="68" customWidth="1"/>
    <col min="5898" max="5898" width="10.42578125" style="68" customWidth="1"/>
    <col min="5899" max="5899" width="10" style="68" customWidth="1"/>
    <col min="5900" max="5900" width="9.28515625" style="68" customWidth="1"/>
    <col min="5901" max="5901" width="11.140625" style="68" customWidth="1"/>
    <col min="5902" max="5902" width="12.140625" style="68" customWidth="1"/>
    <col min="5903" max="5903" width="11.140625" style="68" customWidth="1"/>
    <col min="5904" max="5904" width="10.28515625" style="68" customWidth="1"/>
    <col min="5905" max="5905" width="15.140625" style="68" customWidth="1"/>
    <col min="5906" max="5906" width="13.5703125" style="68" customWidth="1"/>
    <col min="5907" max="5907" width="13.42578125" style="68" customWidth="1"/>
    <col min="5908" max="5908" width="13.140625" style="68" customWidth="1"/>
    <col min="5909" max="6142" width="9.140625" style="68"/>
    <col min="6143" max="6143" width="7.42578125" style="68" customWidth="1"/>
    <col min="6144" max="6144" width="39.42578125" style="68" customWidth="1"/>
    <col min="6145" max="6145" width="11.7109375" style="68" customWidth="1"/>
    <col min="6146" max="6146" width="9.7109375" style="68" customWidth="1"/>
    <col min="6147" max="6147" width="12" style="68" customWidth="1"/>
    <col min="6148" max="6148" width="12.5703125" style="68" customWidth="1"/>
    <col min="6149" max="6149" width="11.42578125" style="68" customWidth="1"/>
    <col min="6150" max="6150" width="10.7109375" style="68" customWidth="1"/>
    <col min="6151" max="6151" width="11.140625" style="68" customWidth="1"/>
    <col min="6152" max="6152" width="11.28515625" style="68" customWidth="1"/>
    <col min="6153" max="6153" width="11" style="68" customWidth="1"/>
    <col min="6154" max="6154" width="10.42578125" style="68" customWidth="1"/>
    <col min="6155" max="6155" width="10" style="68" customWidth="1"/>
    <col min="6156" max="6156" width="9.28515625" style="68" customWidth="1"/>
    <col min="6157" max="6157" width="11.140625" style="68" customWidth="1"/>
    <col min="6158" max="6158" width="12.140625" style="68" customWidth="1"/>
    <col min="6159" max="6159" width="11.140625" style="68" customWidth="1"/>
    <col min="6160" max="6160" width="10.28515625" style="68" customWidth="1"/>
    <col min="6161" max="6161" width="15.140625" style="68" customWidth="1"/>
    <col min="6162" max="6162" width="13.5703125" style="68" customWidth="1"/>
    <col min="6163" max="6163" width="13.42578125" style="68" customWidth="1"/>
    <col min="6164" max="6164" width="13.140625" style="68" customWidth="1"/>
    <col min="6165" max="6398" width="9.140625" style="68"/>
    <col min="6399" max="6399" width="7.42578125" style="68" customWidth="1"/>
    <col min="6400" max="6400" width="39.42578125" style="68" customWidth="1"/>
    <col min="6401" max="6401" width="11.7109375" style="68" customWidth="1"/>
    <col min="6402" max="6402" width="9.7109375" style="68" customWidth="1"/>
    <col min="6403" max="6403" width="12" style="68" customWidth="1"/>
    <col min="6404" max="6404" width="12.5703125" style="68" customWidth="1"/>
    <col min="6405" max="6405" width="11.42578125" style="68" customWidth="1"/>
    <col min="6406" max="6406" width="10.7109375" style="68" customWidth="1"/>
    <col min="6407" max="6407" width="11.140625" style="68" customWidth="1"/>
    <col min="6408" max="6408" width="11.28515625" style="68" customWidth="1"/>
    <col min="6409" max="6409" width="11" style="68" customWidth="1"/>
    <col min="6410" max="6410" width="10.42578125" style="68" customWidth="1"/>
    <col min="6411" max="6411" width="10" style="68" customWidth="1"/>
    <col min="6412" max="6412" width="9.28515625" style="68" customWidth="1"/>
    <col min="6413" max="6413" width="11.140625" style="68" customWidth="1"/>
    <col min="6414" max="6414" width="12.140625" style="68" customWidth="1"/>
    <col min="6415" max="6415" width="11.140625" style="68" customWidth="1"/>
    <col min="6416" max="6416" width="10.28515625" style="68" customWidth="1"/>
    <col min="6417" max="6417" width="15.140625" style="68" customWidth="1"/>
    <col min="6418" max="6418" width="13.5703125" style="68" customWidth="1"/>
    <col min="6419" max="6419" width="13.42578125" style="68" customWidth="1"/>
    <col min="6420" max="6420" width="13.140625" style="68" customWidth="1"/>
    <col min="6421" max="6654" width="9.140625" style="68"/>
    <col min="6655" max="6655" width="7.42578125" style="68" customWidth="1"/>
    <col min="6656" max="6656" width="39.42578125" style="68" customWidth="1"/>
    <col min="6657" max="6657" width="11.7109375" style="68" customWidth="1"/>
    <col min="6658" max="6658" width="9.7109375" style="68" customWidth="1"/>
    <col min="6659" max="6659" width="12" style="68" customWidth="1"/>
    <col min="6660" max="6660" width="12.5703125" style="68" customWidth="1"/>
    <col min="6661" max="6661" width="11.42578125" style="68" customWidth="1"/>
    <col min="6662" max="6662" width="10.7109375" style="68" customWidth="1"/>
    <col min="6663" max="6663" width="11.140625" style="68" customWidth="1"/>
    <col min="6664" max="6664" width="11.28515625" style="68" customWidth="1"/>
    <col min="6665" max="6665" width="11" style="68" customWidth="1"/>
    <col min="6666" max="6666" width="10.42578125" style="68" customWidth="1"/>
    <col min="6667" max="6667" width="10" style="68" customWidth="1"/>
    <col min="6668" max="6668" width="9.28515625" style="68" customWidth="1"/>
    <col min="6669" max="6669" width="11.140625" style="68" customWidth="1"/>
    <col min="6670" max="6670" width="12.140625" style="68" customWidth="1"/>
    <col min="6671" max="6671" width="11.140625" style="68" customWidth="1"/>
    <col min="6672" max="6672" width="10.28515625" style="68" customWidth="1"/>
    <col min="6673" max="6673" width="15.140625" style="68" customWidth="1"/>
    <col min="6674" max="6674" width="13.5703125" style="68" customWidth="1"/>
    <col min="6675" max="6675" width="13.42578125" style="68" customWidth="1"/>
    <col min="6676" max="6676" width="13.140625" style="68" customWidth="1"/>
    <col min="6677" max="6910" width="9.140625" style="68"/>
    <col min="6911" max="6911" width="7.42578125" style="68" customWidth="1"/>
    <col min="6912" max="6912" width="39.42578125" style="68" customWidth="1"/>
    <col min="6913" max="6913" width="11.7109375" style="68" customWidth="1"/>
    <col min="6914" max="6914" width="9.7109375" style="68" customWidth="1"/>
    <col min="6915" max="6915" width="12" style="68" customWidth="1"/>
    <col min="6916" max="6916" width="12.5703125" style="68" customWidth="1"/>
    <col min="6917" max="6917" width="11.42578125" style="68" customWidth="1"/>
    <col min="6918" max="6918" width="10.7109375" style="68" customWidth="1"/>
    <col min="6919" max="6919" width="11.140625" style="68" customWidth="1"/>
    <col min="6920" max="6920" width="11.28515625" style="68" customWidth="1"/>
    <col min="6921" max="6921" width="11" style="68" customWidth="1"/>
    <col min="6922" max="6922" width="10.42578125" style="68" customWidth="1"/>
    <col min="6923" max="6923" width="10" style="68" customWidth="1"/>
    <col min="6924" max="6924" width="9.28515625" style="68" customWidth="1"/>
    <col min="6925" max="6925" width="11.140625" style="68" customWidth="1"/>
    <col min="6926" max="6926" width="12.140625" style="68" customWidth="1"/>
    <col min="6927" max="6927" width="11.140625" style="68" customWidth="1"/>
    <col min="6928" max="6928" width="10.28515625" style="68" customWidth="1"/>
    <col min="6929" max="6929" width="15.140625" style="68" customWidth="1"/>
    <col min="6930" max="6930" width="13.5703125" style="68" customWidth="1"/>
    <col min="6931" max="6931" width="13.42578125" style="68" customWidth="1"/>
    <col min="6932" max="6932" width="13.140625" style="68" customWidth="1"/>
    <col min="6933" max="7166" width="9.140625" style="68"/>
    <col min="7167" max="7167" width="7.42578125" style="68" customWidth="1"/>
    <col min="7168" max="7168" width="39.42578125" style="68" customWidth="1"/>
    <col min="7169" max="7169" width="11.7109375" style="68" customWidth="1"/>
    <col min="7170" max="7170" width="9.7109375" style="68" customWidth="1"/>
    <col min="7171" max="7171" width="12" style="68" customWidth="1"/>
    <col min="7172" max="7172" width="12.5703125" style="68" customWidth="1"/>
    <col min="7173" max="7173" width="11.42578125" style="68" customWidth="1"/>
    <col min="7174" max="7174" width="10.7109375" style="68" customWidth="1"/>
    <col min="7175" max="7175" width="11.140625" style="68" customWidth="1"/>
    <col min="7176" max="7176" width="11.28515625" style="68" customWidth="1"/>
    <col min="7177" max="7177" width="11" style="68" customWidth="1"/>
    <col min="7178" max="7178" width="10.42578125" style="68" customWidth="1"/>
    <col min="7179" max="7179" width="10" style="68" customWidth="1"/>
    <col min="7180" max="7180" width="9.28515625" style="68" customWidth="1"/>
    <col min="7181" max="7181" width="11.140625" style="68" customWidth="1"/>
    <col min="7182" max="7182" width="12.140625" style="68" customWidth="1"/>
    <col min="7183" max="7183" width="11.140625" style="68" customWidth="1"/>
    <col min="7184" max="7184" width="10.28515625" style="68" customWidth="1"/>
    <col min="7185" max="7185" width="15.140625" style="68" customWidth="1"/>
    <col min="7186" max="7186" width="13.5703125" style="68" customWidth="1"/>
    <col min="7187" max="7187" width="13.42578125" style="68" customWidth="1"/>
    <col min="7188" max="7188" width="13.140625" style="68" customWidth="1"/>
    <col min="7189" max="7422" width="9.140625" style="68"/>
    <col min="7423" max="7423" width="7.42578125" style="68" customWidth="1"/>
    <col min="7424" max="7424" width="39.42578125" style="68" customWidth="1"/>
    <col min="7425" max="7425" width="11.7109375" style="68" customWidth="1"/>
    <col min="7426" max="7426" width="9.7109375" style="68" customWidth="1"/>
    <col min="7427" max="7427" width="12" style="68" customWidth="1"/>
    <col min="7428" max="7428" width="12.5703125" style="68" customWidth="1"/>
    <col min="7429" max="7429" width="11.42578125" style="68" customWidth="1"/>
    <col min="7430" max="7430" width="10.7109375" style="68" customWidth="1"/>
    <col min="7431" max="7431" width="11.140625" style="68" customWidth="1"/>
    <col min="7432" max="7432" width="11.28515625" style="68" customWidth="1"/>
    <col min="7433" max="7433" width="11" style="68" customWidth="1"/>
    <col min="7434" max="7434" width="10.42578125" style="68" customWidth="1"/>
    <col min="7435" max="7435" width="10" style="68" customWidth="1"/>
    <col min="7436" max="7436" width="9.28515625" style="68" customWidth="1"/>
    <col min="7437" max="7437" width="11.140625" style="68" customWidth="1"/>
    <col min="7438" max="7438" width="12.140625" style="68" customWidth="1"/>
    <col min="7439" max="7439" width="11.140625" style="68" customWidth="1"/>
    <col min="7440" max="7440" width="10.28515625" style="68" customWidth="1"/>
    <col min="7441" max="7441" width="15.140625" style="68" customWidth="1"/>
    <col min="7442" max="7442" width="13.5703125" style="68" customWidth="1"/>
    <col min="7443" max="7443" width="13.42578125" style="68" customWidth="1"/>
    <col min="7444" max="7444" width="13.140625" style="68" customWidth="1"/>
    <col min="7445" max="7678" width="9.140625" style="68"/>
    <col min="7679" max="7679" width="7.42578125" style="68" customWidth="1"/>
    <col min="7680" max="7680" width="39.42578125" style="68" customWidth="1"/>
    <col min="7681" max="7681" width="11.7109375" style="68" customWidth="1"/>
    <col min="7682" max="7682" width="9.7109375" style="68" customWidth="1"/>
    <col min="7683" max="7683" width="12" style="68" customWidth="1"/>
    <col min="7684" max="7684" width="12.5703125" style="68" customWidth="1"/>
    <col min="7685" max="7685" width="11.42578125" style="68" customWidth="1"/>
    <col min="7686" max="7686" width="10.7109375" style="68" customWidth="1"/>
    <col min="7687" max="7687" width="11.140625" style="68" customWidth="1"/>
    <col min="7688" max="7688" width="11.28515625" style="68" customWidth="1"/>
    <col min="7689" max="7689" width="11" style="68" customWidth="1"/>
    <col min="7690" max="7690" width="10.42578125" style="68" customWidth="1"/>
    <col min="7691" max="7691" width="10" style="68" customWidth="1"/>
    <col min="7692" max="7692" width="9.28515625" style="68" customWidth="1"/>
    <col min="7693" max="7693" width="11.140625" style="68" customWidth="1"/>
    <col min="7694" max="7694" width="12.140625" style="68" customWidth="1"/>
    <col min="7695" max="7695" width="11.140625" style="68" customWidth="1"/>
    <col min="7696" max="7696" width="10.28515625" style="68" customWidth="1"/>
    <col min="7697" max="7697" width="15.140625" style="68" customWidth="1"/>
    <col min="7698" max="7698" width="13.5703125" style="68" customWidth="1"/>
    <col min="7699" max="7699" width="13.42578125" style="68" customWidth="1"/>
    <col min="7700" max="7700" width="13.140625" style="68" customWidth="1"/>
    <col min="7701" max="7934" width="9.140625" style="68"/>
    <col min="7935" max="7935" width="7.42578125" style="68" customWidth="1"/>
    <col min="7936" max="7936" width="39.42578125" style="68" customWidth="1"/>
    <col min="7937" max="7937" width="11.7109375" style="68" customWidth="1"/>
    <col min="7938" max="7938" width="9.7109375" style="68" customWidth="1"/>
    <col min="7939" max="7939" width="12" style="68" customWidth="1"/>
    <col min="7940" max="7940" width="12.5703125" style="68" customWidth="1"/>
    <col min="7941" max="7941" width="11.42578125" style="68" customWidth="1"/>
    <col min="7942" max="7942" width="10.7109375" style="68" customWidth="1"/>
    <col min="7943" max="7943" width="11.140625" style="68" customWidth="1"/>
    <col min="7944" max="7944" width="11.28515625" style="68" customWidth="1"/>
    <col min="7945" max="7945" width="11" style="68" customWidth="1"/>
    <col min="7946" max="7946" width="10.42578125" style="68" customWidth="1"/>
    <col min="7947" max="7947" width="10" style="68" customWidth="1"/>
    <col min="7948" max="7948" width="9.28515625" style="68" customWidth="1"/>
    <col min="7949" max="7949" width="11.140625" style="68" customWidth="1"/>
    <col min="7950" max="7950" width="12.140625" style="68" customWidth="1"/>
    <col min="7951" max="7951" width="11.140625" style="68" customWidth="1"/>
    <col min="7952" max="7952" width="10.28515625" style="68" customWidth="1"/>
    <col min="7953" max="7953" width="15.140625" style="68" customWidth="1"/>
    <col min="7954" max="7954" width="13.5703125" style="68" customWidth="1"/>
    <col min="7955" max="7955" width="13.42578125" style="68" customWidth="1"/>
    <col min="7956" max="7956" width="13.140625" style="68" customWidth="1"/>
    <col min="7957" max="8190" width="9.140625" style="68"/>
    <col min="8191" max="8191" width="7.42578125" style="68" customWidth="1"/>
    <col min="8192" max="8192" width="39.42578125" style="68" customWidth="1"/>
    <col min="8193" max="8193" width="11.7109375" style="68" customWidth="1"/>
    <col min="8194" max="8194" width="9.7109375" style="68" customWidth="1"/>
    <col min="8195" max="8195" width="12" style="68" customWidth="1"/>
    <col min="8196" max="8196" width="12.5703125" style="68" customWidth="1"/>
    <col min="8197" max="8197" width="11.42578125" style="68" customWidth="1"/>
    <col min="8198" max="8198" width="10.7109375" style="68" customWidth="1"/>
    <col min="8199" max="8199" width="11.140625" style="68" customWidth="1"/>
    <col min="8200" max="8200" width="11.28515625" style="68" customWidth="1"/>
    <col min="8201" max="8201" width="11" style="68" customWidth="1"/>
    <col min="8202" max="8202" width="10.42578125" style="68" customWidth="1"/>
    <col min="8203" max="8203" width="10" style="68" customWidth="1"/>
    <col min="8204" max="8204" width="9.28515625" style="68" customWidth="1"/>
    <col min="8205" max="8205" width="11.140625" style="68" customWidth="1"/>
    <col min="8206" max="8206" width="12.140625" style="68" customWidth="1"/>
    <col min="8207" max="8207" width="11.140625" style="68" customWidth="1"/>
    <col min="8208" max="8208" width="10.28515625" style="68" customWidth="1"/>
    <col min="8209" max="8209" width="15.140625" style="68" customWidth="1"/>
    <col min="8210" max="8210" width="13.5703125" style="68" customWidth="1"/>
    <col min="8211" max="8211" width="13.42578125" style="68" customWidth="1"/>
    <col min="8212" max="8212" width="13.140625" style="68" customWidth="1"/>
    <col min="8213" max="8446" width="9.140625" style="68"/>
    <col min="8447" max="8447" width="7.42578125" style="68" customWidth="1"/>
    <col min="8448" max="8448" width="39.42578125" style="68" customWidth="1"/>
    <col min="8449" max="8449" width="11.7109375" style="68" customWidth="1"/>
    <col min="8450" max="8450" width="9.7109375" style="68" customWidth="1"/>
    <col min="8451" max="8451" width="12" style="68" customWidth="1"/>
    <col min="8452" max="8452" width="12.5703125" style="68" customWidth="1"/>
    <col min="8453" max="8453" width="11.42578125" style="68" customWidth="1"/>
    <col min="8454" max="8454" width="10.7109375" style="68" customWidth="1"/>
    <col min="8455" max="8455" width="11.140625" style="68" customWidth="1"/>
    <col min="8456" max="8456" width="11.28515625" style="68" customWidth="1"/>
    <col min="8457" max="8457" width="11" style="68" customWidth="1"/>
    <col min="8458" max="8458" width="10.42578125" style="68" customWidth="1"/>
    <col min="8459" max="8459" width="10" style="68" customWidth="1"/>
    <col min="8460" max="8460" width="9.28515625" style="68" customWidth="1"/>
    <col min="8461" max="8461" width="11.140625" style="68" customWidth="1"/>
    <col min="8462" max="8462" width="12.140625" style="68" customWidth="1"/>
    <col min="8463" max="8463" width="11.140625" style="68" customWidth="1"/>
    <col min="8464" max="8464" width="10.28515625" style="68" customWidth="1"/>
    <col min="8465" max="8465" width="15.140625" style="68" customWidth="1"/>
    <col min="8466" max="8466" width="13.5703125" style="68" customWidth="1"/>
    <col min="8467" max="8467" width="13.42578125" style="68" customWidth="1"/>
    <col min="8468" max="8468" width="13.140625" style="68" customWidth="1"/>
    <col min="8469" max="8702" width="9.140625" style="68"/>
    <col min="8703" max="8703" width="7.42578125" style="68" customWidth="1"/>
    <col min="8704" max="8704" width="39.42578125" style="68" customWidth="1"/>
    <col min="8705" max="8705" width="11.7109375" style="68" customWidth="1"/>
    <col min="8706" max="8706" width="9.7109375" style="68" customWidth="1"/>
    <col min="8707" max="8707" width="12" style="68" customWidth="1"/>
    <col min="8708" max="8708" width="12.5703125" style="68" customWidth="1"/>
    <col min="8709" max="8709" width="11.42578125" style="68" customWidth="1"/>
    <col min="8710" max="8710" width="10.7109375" style="68" customWidth="1"/>
    <col min="8711" max="8711" width="11.140625" style="68" customWidth="1"/>
    <col min="8712" max="8712" width="11.28515625" style="68" customWidth="1"/>
    <col min="8713" max="8713" width="11" style="68" customWidth="1"/>
    <col min="8714" max="8714" width="10.42578125" style="68" customWidth="1"/>
    <col min="8715" max="8715" width="10" style="68" customWidth="1"/>
    <col min="8716" max="8716" width="9.28515625" style="68" customWidth="1"/>
    <col min="8717" max="8717" width="11.140625" style="68" customWidth="1"/>
    <col min="8718" max="8718" width="12.140625" style="68" customWidth="1"/>
    <col min="8719" max="8719" width="11.140625" style="68" customWidth="1"/>
    <col min="8720" max="8720" width="10.28515625" style="68" customWidth="1"/>
    <col min="8721" max="8721" width="15.140625" style="68" customWidth="1"/>
    <col min="8722" max="8722" width="13.5703125" style="68" customWidth="1"/>
    <col min="8723" max="8723" width="13.42578125" style="68" customWidth="1"/>
    <col min="8724" max="8724" width="13.140625" style="68" customWidth="1"/>
    <col min="8725" max="8958" width="9.140625" style="68"/>
    <col min="8959" max="8959" width="7.42578125" style="68" customWidth="1"/>
    <col min="8960" max="8960" width="39.42578125" style="68" customWidth="1"/>
    <col min="8961" max="8961" width="11.7109375" style="68" customWidth="1"/>
    <col min="8962" max="8962" width="9.7109375" style="68" customWidth="1"/>
    <col min="8963" max="8963" width="12" style="68" customWidth="1"/>
    <col min="8964" max="8964" width="12.5703125" style="68" customWidth="1"/>
    <col min="8965" max="8965" width="11.42578125" style="68" customWidth="1"/>
    <col min="8966" max="8966" width="10.7109375" style="68" customWidth="1"/>
    <col min="8967" max="8967" width="11.140625" style="68" customWidth="1"/>
    <col min="8968" max="8968" width="11.28515625" style="68" customWidth="1"/>
    <col min="8969" max="8969" width="11" style="68" customWidth="1"/>
    <col min="8970" max="8970" width="10.42578125" style="68" customWidth="1"/>
    <col min="8971" max="8971" width="10" style="68" customWidth="1"/>
    <col min="8972" max="8972" width="9.28515625" style="68" customWidth="1"/>
    <col min="8973" max="8973" width="11.140625" style="68" customWidth="1"/>
    <col min="8974" max="8974" width="12.140625" style="68" customWidth="1"/>
    <col min="8975" max="8975" width="11.140625" style="68" customWidth="1"/>
    <col min="8976" max="8976" width="10.28515625" style="68" customWidth="1"/>
    <col min="8977" max="8977" width="15.140625" style="68" customWidth="1"/>
    <col min="8978" max="8978" width="13.5703125" style="68" customWidth="1"/>
    <col min="8979" max="8979" width="13.42578125" style="68" customWidth="1"/>
    <col min="8980" max="8980" width="13.140625" style="68" customWidth="1"/>
    <col min="8981" max="9214" width="9.140625" style="68"/>
    <col min="9215" max="9215" width="7.42578125" style="68" customWidth="1"/>
    <col min="9216" max="9216" width="39.42578125" style="68" customWidth="1"/>
    <col min="9217" max="9217" width="11.7109375" style="68" customWidth="1"/>
    <col min="9218" max="9218" width="9.7109375" style="68" customWidth="1"/>
    <col min="9219" max="9219" width="12" style="68" customWidth="1"/>
    <col min="9220" max="9220" width="12.5703125" style="68" customWidth="1"/>
    <col min="9221" max="9221" width="11.42578125" style="68" customWidth="1"/>
    <col min="9222" max="9222" width="10.7109375" style="68" customWidth="1"/>
    <col min="9223" max="9223" width="11.140625" style="68" customWidth="1"/>
    <col min="9224" max="9224" width="11.28515625" style="68" customWidth="1"/>
    <col min="9225" max="9225" width="11" style="68" customWidth="1"/>
    <col min="9226" max="9226" width="10.42578125" style="68" customWidth="1"/>
    <col min="9227" max="9227" width="10" style="68" customWidth="1"/>
    <col min="9228" max="9228" width="9.28515625" style="68" customWidth="1"/>
    <col min="9229" max="9229" width="11.140625" style="68" customWidth="1"/>
    <col min="9230" max="9230" width="12.140625" style="68" customWidth="1"/>
    <col min="9231" max="9231" width="11.140625" style="68" customWidth="1"/>
    <col min="9232" max="9232" width="10.28515625" style="68" customWidth="1"/>
    <col min="9233" max="9233" width="15.140625" style="68" customWidth="1"/>
    <col min="9234" max="9234" width="13.5703125" style="68" customWidth="1"/>
    <col min="9235" max="9235" width="13.42578125" style="68" customWidth="1"/>
    <col min="9236" max="9236" width="13.140625" style="68" customWidth="1"/>
    <col min="9237" max="9470" width="9.140625" style="68"/>
    <col min="9471" max="9471" width="7.42578125" style="68" customWidth="1"/>
    <col min="9472" max="9472" width="39.42578125" style="68" customWidth="1"/>
    <col min="9473" max="9473" width="11.7109375" style="68" customWidth="1"/>
    <col min="9474" max="9474" width="9.7109375" style="68" customWidth="1"/>
    <col min="9475" max="9475" width="12" style="68" customWidth="1"/>
    <col min="9476" max="9476" width="12.5703125" style="68" customWidth="1"/>
    <col min="9477" max="9477" width="11.42578125" style="68" customWidth="1"/>
    <col min="9478" max="9478" width="10.7109375" style="68" customWidth="1"/>
    <col min="9479" max="9479" width="11.140625" style="68" customWidth="1"/>
    <col min="9480" max="9480" width="11.28515625" style="68" customWidth="1"/>
    <col min="9481" max="9481" width="11" style="68" customWidth="1"/>
    <col min="9482" max="9482" width="10.42578125" style="68" customWidth="1"/>
    <col min="9483" max="9483" width="10" style="68" customWidth="1"/>
    <col min="9484" max="9484" width="9.28515625" style="68" customWidth="1"/>
    <col min="9485" max="9485" width="11.140625" style="68" customWidth="1"/>
    <col min="9486" max="9486" width="12.140625" style="68" customWidth="1"/>
    <col min="9487" max="9487" width="11.140625" style="68" customWidth="1"/>
    <col min="9488" max="9488" width="10.28515625" style="68" customWidth="1"/>
    <col min="9489" max="9489" width="15.140625" style="68" customWidth="1"/>
    <col min="9490" max="9490" width="13.5703125" style="68" customWidth="1"/>
    <col min="9491" max="9491" width="13.42578125" style="68" customWidth="1"/>
    <col min="9492" max="9492" width="13.140625" style="68" customWidth="1"/>
    <col min="9493" max="9726" width="9.140625" style="68"/>
    <col min="9727" max="9727" width="7.42578125" style="68" customWidth="1"/>
    <col min="9728" max="9728" width="39.42578125" style="68" customWidth="1"/>
    <col min="9729" max="9729" width="11.7109375" style="68" customWidth="1"/>
    <col min="9730" max="9730" width="9.7109375" style="68" customWidth="1"/>
    <col min="9731" max="9731" width="12" style="68" customWidth="1"/>
    <col min="9732" max="9732" width="12.5703125" style="68" customWidth="1"/>
    <col min="9733" max="9733" width="11.42578125" style="68" customWidth="1"/>
    <col min="9734" max="9734" width="10.7109375" style="68" customWidth="1"/>
    <col min="9735" max="9735" width="11.140625" style="68" customWidth="1"/>
    <col min="9736" max="9736" width="11.28515625" style="68" customWidth="1"/>
    <col min="9737" max="9737" width="11" style="68" customWidth="1"/>
    <col min="9738" max="9738" width="10.42578125" style="68" customWidth="1"/>
    <col min="9739" max="9739" width="10" style="68" customWidth="1"/>
    <col min="9740" max="9740" width="9.28515625" style="68" customWidth="1"/>
    <col min="9741" max="9741" width="11.140625" style="68" customWidth="1"/>
    <col min="9742" max="9742" width="12.140625" style="68" customWidth="1"/>
    <col min="9743" max="9743" width="11.140625" style="68" customWidth="1"/>
    <col min="9744" max="9744" width="10.28515625" style="68" customWidth="1"/>
    <col min="9745" max="9745" width="15.140625" style="68" customWidth="1"/>
    <col min="9746" max="9746" width="13.5703125" style="68" customWidth="1"/>
    <col min="9747" max="9747" width="13.42578125" style="68" customWidth="1"/>
    <col min="9748" max="9748" width="13.140625" style="68" customWidth="1"/>
    <col min="9749" max="9982" width="9.140625" style="68"/>
    <col min="9983" max="9983" width="7.42578125" style="68" customWidth="1"/>
    <col min="9984" max="9984" width="39.42578125" style="68" customWidth="1"/>
    <col min="9985" max="9985" width="11.7109375" style="68" customWidth="1"/>
    <col min="9986" max="9986" width="9.7109375" style="68" customWidth="1"/>
    <col min="9987" max="9987" width="12" style="68" customWidth="1"/>
    <col min="9988" max="9988" width="12.5703125" style="68" customWidth="1"/>
    <col min="9989" max="9989" width="11.42578125" style="68" customWidth="1"/>
    <col min="9990" max="9990" width="10.7109375" style="68" customWidth="1"/>
    <col min="9991" max="9991" width="11.140625" style="68" customWidth="1"/>
    <col min="9992" max="9992" width="11.28515625" style="68" customWidth="1"/>
    <col min="9993" max="9993" width="11" style="68" customWidth="1"/>
    <col min="9994" max="9994" width="10.42578125" style="68" customWidth="1"/>
    <col min="9995" max="9995" width="10" style="68" customWidth="1"/>
    <col min="9996" max="9996" width="9.28515625" style="68" customWidth="1"/>
    <col min="9997" max="9997" width="11.140625" style="68" customWidth="1"/>
    <col min="9998" max="9998" width="12.140625" style="68" customWidth="1"/>
    <col min="9999" max="9999" width="11.140625" style="68" customWidth="1"/>
    <col min="10000" max="10000" width="10.28515625" style="68" customWidth="1"/>
    <col min="10001" max="10001" width="15.140625" style="68" customWidth="1"/>
    <col min="10002" max="10002" width="13.5703125" style="68" customWidth="1"/>
    <col min="10003" max="10003" width="13.42578125" style="68" customWidth="1"/>
    <col min="10004" max="10004" width="13.140625" style="68" customWidth="1"/>
    <col min="10005" max="10238" width="9.140625" style="68"/>
    <col min="10239" max="10239" width="7.42578125" style="68" customWidth="1"/>
    <col min="10240" max="10240" width="39.42578125" style="68" customWidth="1"/>
    <col min="10241" max="10241" width="11.7109375" style="68" customWidth="1"/>
    <col min="10242" max="10242" width="9.7109375" style="68" customWidth="1"/>
    <col min="10243" max="10243" width="12" style="68" customWidth="1"/>
    <col min="10244" max="10244" width="12.5703125" style="68" customWidth="1"/>
    <col min="10245" max="10245" width="11.42578125" style="68" customWidth="1"/>
    <col min="10246" max="10246" width="10.7109375" style="68" customWidth="1"/>
    <col min="10247" max="10247" width="11.140625" style="68" customWidth="1"/>
    <col min="10248" max="10248" width="11.28515625" style="68" customWidth="1"/>
    <col min="10249" max="10249" width="11" style="68" customWidth="1"/>
    <col min="10250" max="10250" width="10.42578125" style="68" customWidth="1"/>
    <col min="10251" max="10251" width="10" style="68" customWidth="1"/>
    <col min="10252" max="10252" width="9.28515625" style="68" customWidth="1"/>
    <col min="10253" max="10253" width="11.140625" style="68" customWidth="1"/>
    <col min="10254" max="10254" width="12.140625" style="68" customWidth="1"/>
    <col min="10255" max="10255" width="11.140625" style="68" customWidth="1"/>
    <col min="10256" max="10256" width="10.28515625" style="68" customWidth="1"/>
    <col min="10257" max="10257" width="15.140625" style="68" customWidth="1"/>
    <col min="10258" max="10258" width="13.5703125" style="68" customWidth="1"/>
    <col min="10259" max="10259" width="13.42578125" style="68" customWidth="1"/>
    <col min="10260" max="10260" width="13.140625" style="68" customWidth="1"/>
    <col min="10261" max="10494" width="9.140625" style="68"/>
    <col min="10495" max="10495" width="7.42578125" style="68" customWidth="1"/>
    <col min="10496" max="10496" width="39.42578125" style="68" customWidth="1"/>
    <col min="10497" max="10497" width="11.7109375" style="68" customWidth="1"/>
    <col min="10498" max="10498" width="9.7109375" style="68" customWidth="1"/>
    <col min="10499" max="10499" width="12" style="68" customWidth="1"/>
    <col min="10500" max="10500" width="12.5703125" style="68" customWidth="1"/>
    <col min="10501" max="10501" width="11.42578125" style="68" customWidth="1"/>
    <col min="10502" max="10502" width="10.7109375" style="68" customWidth="1"/>
    <col min="10503" max="10503" width="11.140625" style="68" customWidth="1"/>
    <col min="10504" max="10504" width="11.28515625" style="68" customWidth="1"/>
    <col min="10505" max="10505" width="11" style="68" customWidth="1"/>
    <col min="10506" max="10506" width="10.42578125" style="68" customWidth="1"/>
    <col min="10507" max="10507" width="10" style="68" customWidth="1"/>
    <col min="10508" max="10508" width="9.28515625" style="68" customWidth="1"/>
    <col min="10509" max="10509" width="11.140625" style="68" customWidth="1"/>
    <col min="10510" max="10510" width="12.140625" style="68" customWidth="1"/>
    <col min="10511" max="10511" width="11.140625" style="68" customWidth="1"/>
    <col min="10512" max="10512" width="10.28515625" style="68" customWidth="1"/>
    <col min="10513" max="10513" width="15.140625" style="68" customWidth="1"/>
    <col min="10514" max="10514" width="13.5703125" style="68" customWidth="1"/>
    <col min="10515" max="10515" width="13.42578125" style="68" customWidth="1"/>
    <col min="10516" max="10516" width="13.140625" style="68" customWidth="1"/>
    <col min="10517" max="10750" width="9.140625" style="68"/>
    <col min="10751" max="10751" width="7.42578125" style="68" customWidth="1"/>
    <col min="10752" max="10752" width="39.42578125" style="68" customWidth="1"/>
    <col min="10753" max="10753" width="11.7109375" style="68" customWidth="1"/>
    <col min="10754" max="10754" width="9.7109375" style="68" customWidth="1"/>
    <col min="10755" max="10755" width="12" style="68" customWidth="1"/>
    <col min="10756" max="10756" width="12.5703125" style="68" customWidth="1"/>
    <col min="10757" max="10757" width="11.42578125" style="68" customWidth="1"/>
    <col min="10758" max="10758" width="10.7109375" style="68" customWidth="1"/>
    <col min="10759" max="10759" width="11.140625" style="68" customWidth="1"/>
    <col min="10760" max="10760" width="11.28515625" style="68" customWidth="1"/>
    <col min="10761" max="10761" width="11" style="68" customWidth="1"/>
    <col min="10762" max="10762" width="10.42578125" style="68" customWidth="1"/>
    <col min="10763" max="10763" width="10" style="68" customWidth="1"/>
    <col min="10764" max="10764" width="9.28515625" style="68" customWidth="1"/>
    <col min="10765" max="10765" width="11.140625" style="68" customWidth="1"/>
    <col min="10766" max="10766" width="12.140625" style="68" customWidth="1"/>
    <col min="10767" max="10767" width="11.140625" style="68" customWidth="1"/>
    <col min="10768" max="10768" width="10.28515625" style="68" customWidth="1"/>
    <col min="10769" max="10769" width="15.140625" style="68" customWidth="1"/>
    <col min="10770" max="10770" width="13.5703125" style="68" customWidth="1"/>
    <col min="10771" max="10771" width="13.42578125" style="68" customWidth="1"/>
    <col min="10772" max="10772" width="13.140625" style="68" customWidth="1"/>
    <col min="10773" max="11006" width="9.140625" style="68"/>
    <col min="11007" max="11007" width="7.42578125" style="68" customWidth="1"/>
    <col min="11008" max="11008" width="39.42578125" style="68" customWidth="1"/>
    <col min="11009" max="11009" width="11.7109375" style="68" customWidth="1"/>
    <col min="11010" max="11010" width="9.7109375" style="68" customWidth="1"/>
    <col min="11011" max="11011" width="12" style="68" customWidth="1"/>
    <col min="11012" max="11012" width="12.5703125" style="68" customWidth="1"/>
    <col min="11013" max="11013" width="11.42578125" style="68" customWidth="1"/>
    <col min="11014" max="11014" width="10.7109375" style="68" customWidth="1"/>
    <col min="11015" max="11015" width="11.140625" style="68" customWidth="1"/>
    <col min="11016" max="11016" width="11.28515625" style="68" customWidth="1"/>
    <col min="11017" max="11017" width="11" style="68" customWidth="1"/>
    <col min="11018" max="11018" width="10.42578125" style="68" customWidth="1"/>
    <col min="11019" max="11019" width="10" style="68" customWidth="1"/>
    <col min="11020" max="11020" width="9.28515625" style="68" customWidth="1"/>
    <col min="11021" max="11021" width="11.140625" style="68" customWidth="1"/>
    <col min="11022" max="11022" width="12.140625" style="68" customWidth="1"/>
    <col min="11023" max="11023" width="11.140625" style="68" customWidth="1"/>
    <col min="11024" max="11024" width="10.28515625" style="68" customWidth="1"/>
    <col min="11025" max="11025" width="15.140625" style="68" customWidth="1"/>
    <col min="11026" max="11026" width="13.5703125" style="68" customWidth="1"/>
    <col min="11027" max="11027" width="13.42578125" style="68" customWidth="1"/>
    <col min="11028" max="11028" width="13.140625" style="68" customWidth="1"/>
    <col min="11029" max="11262" width="9.140625" style="68"/>
    <col min="11263" max="11263" width="7.42578125" style="68" customWidth="1"/>
    <col min="11264" max="11264" width="39.42578125" style="68" customWidth="1"/>
    <col min="11265" max="11265" width="11.7109375" style="68" customWidth="1"/>
    <col min="11266" max="11266" width="9.7109375" style="68" customWidth="1"/>
    <col min="11267" max="11267" width="12" style="68" customWidth="1"/>
    <col min="11268" max="11268" width="12.5703125" style="68" customWidth="1"/>
    <col min="11269" max="11269" width="11.42578125" style="68" customWidth="1"/>
    <col min="11270" max="11270" width="10.7109375" style="68" customWidth="1"/>
    <col min="11271" max="11271" width="11.140625" style="68" customWidth="1"/>
    <col min="11272" max="11272" width="11.28515625" style="68" customWidth="1"/>
    <col min="11273" max="11273" width="11" style="68" customWidth="1"/>
    <col min="11274" max="11274" width="10.42578125" style="68" customWidth="1"/>
    <col min="11275" max="11275" width="10" style="68" customWidth="1"/>
    <col min="11276" max="11276" width="9.28515625" style="68" customWidth="1"/>
    <col min="11277" max="11277" width="11.140625" style="68" customWidth="1"/>
    <col min="11278" max="11278" width="12.140625" style="68" customWidth="1"/>
    <col min="11279" max="11279" width="11.140625" style="68" customWidth="1"/>
    <col min="11280" max="11280" width="10.28515625" style="68" customWidth="1"/>
    <col min="11281" max="11281" width="15.140625" style="68" customWidth="1"/>
    <col min="11282" max="11282" width="13.5703125" style="68" customWidth="1"/>
    <col min="11283" max="11283" width="13.42578125" style="68" customWidth="1"/>
    <col min="11284" max="11284" width="13.140625" style="68" customWidth="1"/>
    <col min="11285" max="11518" width="9.140625" style="68"/>
    <col min="11519" max="11519" width="7.42578125" style="68" customWidth="1"/>
    <col min="11520" max="11520" width="39.42578125" style="68" customWidth="1"/>
    <col min="11521" max="11521" width="11.7109375" style="68" customWidth="1"/>
    <col min="11522" max="11522" width="9.7109375" style="68" customWidth="1"/>
    <col min="11523" max="11523" width="12" style="68" customWidth="1"/>
    <col min="11524" max="11524" width="12.5703125" style="68" customWidth="1"/>
    <col min="11525" max="11525" width="11.42578125" style="68" customWidth="1"/>
    <col min="11526" max="11526" width="10.7109375" style="68" customWidth="1"/>
    <col min="11527" max="11527" width="11.140625" style="68" customWidth="1"/>
    <col min="11528" max="11528" width="11.28515625" style="68" customWidth="1"/>
    <col min="11529" max="11529" width="11" style="68" customWidth="1"/>
    <col min="11530" max="11530" width="10.42578125" style="68" customWidth="1"/>
    <col min="11531" max="11531" width="10" style="68" customWidth="1"/>
    <col min="11532" max="11532" width="9.28515625" style="68" customWidth="1"/>
    <col min="11533" max="11533" width="11.140625" style="68" customWidth="1"/>
    <col min="11534" max="11534" width="12.140625" style="68" customWidth="1"/>
    <col min="11535" max="11535" width="11.140625" style="68" customWidth="1"/>
    <col min="11536" max="11536" width="10.28515625" style="68" customWidth="1"/>
    <col min="11537" max="11537" width="15.140625" style="68" customWidth="1"/>
    <col min="11538" max="11538" width="13.5703125" style="68" customWidth="1"/>
    <col min="11539" max="11539" width="13.42578125" style="68" customWidth="1"/>
    <col min="11540" max="11540" width="13.140625" style="68" customWidth="1"/>
    <col min="11541" max="11774" width="9.140625" style="68"/>
    <col min="11775" max="11775" width="7.42578125" style="68" customWidth="1"/>
    <col min="11776" max="11776" width="39.42578125" style="68" customWidth="1"/>
    <col min="11777" max="11777" width="11.7109375" style="68" customWidth="1"/>
    <col min="11778" max="11778" width="9.7109375" style="68" customWidth="1"/>
    <col min="11779" max="11779" width="12" style="68" customWidth="1"/>
    <col min="11780" max="11780" width="12.5703125" style="68" customWidth="1"/>
    <col min="11781" max="11781" width="11.42578125" style="68" customWidth="1"/>
    <col min="11782" max="11782" width="10.7109375" style="68" customWidth="1"/>
    <col min="11783" max="11783" width="11.140625" style="68" customWidth="1"/>
    <col min="11784" max="11784" width="11.28515625" style="68" customWidth="1"/>
    <col min="11785" max="11785" width="11" style="68" customWidth="1"/>
    <col min="11786" max="11786" width="10.42578125" style="68" customWidth="1"/>
    <col min="11787" max="11787" width="10" style="68" customWidth="1"/>
    <col min="11788" max="11788" width="9.28515625" style="68" customWidth="1"/>
    <col min="11789" max="11789" width="11.140625" style="68" customWidth="1"/>
    <col min="11790" max="11790" width="12.140625" style="68" customWidth="1"/>
    <col min="11791" max="11791" width="11.140625" style="68" customWidth="1"/>
    <col min="11792" max="11792" width="10.28515625" style="68" customWidth="1"/>
    <col min="11793" max="11793" width="15.140625" style="68" customWidth="1"/>
    <col min="11794" max="11794" width="13.5703125" style="68" customWidth="1"/>
    <col min="11795" max="11795" width="13.42578125" style="68" customWidth="1"/>
    <col min="11796" max="11796" width="13.140625" style="68" customWidth="1"/>
    <col min="11797" max="12030" width="9.140625" style="68"/>
    <col min="12031" max="12031" width="7.42578125" style="68" customWidth="1"/>
    <col min="12032" max="12032" width="39.42578125" style="68" customWidth="1"/>
    <col min="12033" max="12033" width="11.7109375" style="68" customWidth="1"/>
    <col min="12034" max="12034" width="9.7109375" style="68" customWidth="1"/>
    <col min="12035" max="12035" width="12" style="68" customWidth="1"/>
    <col min="12036" max="12036" width="12.5703125" style="68" customWidth="1"/>
    <col min="12037" max="12037" width="11.42578125" style="68" customWidth="1"/>
    <col min="12038" max="12038" width="10.7109375" style="68" customWidth="1"/>
    <col min="12039" max="12039" width="11.140625" style="68" customWidth="1"/>
    <col min="12040" max="12040" width="11.28515625" style="68" customWidth="1"/>
    <col min="12041" max="12041" width="11" style="68" customWidth="1"/>
    <col min="12042" max="12042" width="10.42578125" style="68" customWidth="1"/>
    <col min="12043" max="12043" width="10" style="68" customWidth="1"/>
    <col min="12044" max="12044" width="9.28515625" style="68" customWidth="1"/>
    <col min="12045" max="12045" width="11.140625" style="68" customWidth="1"/>
    <col min="12046" max="12046" width="12.140625" style="68" customWidth="1"/>
    <col min="12047" max="12047" width="11.140625" style="68" customWidth="1"/>
    <col min="12048" max="12048" width="10.28515625" style="68" customWidth="1"/>
    <col min="12049" max="12049" width="15.140625" style="68" customWidth="1"/>
    <col min="12050" max="12050" width="13.5703125" style="68" customWidth="1"/>
    <col min="12051" max="12051" width="13.42578125" style="68" customWidth="1"/>
    <col min="12052" max="12052" width="13.140625" style="68" customWidth="1"/>
    <col min="12053" max="12286" width="9.140625" style="68"/>
    <col min="12287" max="12287" width="7.42578125" style="68" customWidth="1"/>
    <col min="12288" max="12288" width="39.42578125" style="68" customWidth="1"/>
    <col min="12289" max="12289" width="11.7109375" style="68" customWidth="1"/>
    <col min="12290" max="12290" width="9.7109375" style="68" customWidth="1"/>
    <col min="12291" max="12291" width="12" style="68" customWidth="1"/>
    <col min="12292" max="12292" width="12.5703125" style="68" customWidth="1"/>
    <col min="12293" max="12293" width="11.42578125" style="68" customWidth="1"/>
    <col min="12294" max="12294" width="10.7109375" style="68" customWidth="1"/>
    <col min="12295" max="12295" width="11.140625" style="68" customWidth="1"/>
    <col min="12296" max="12296" width="11.28515625" style="68" customWidth="1"/>
    <col min="12297" max="12297" width="11" style="68" customWidth="1"/>
    <col min="12298" max="12298" width="10.42578125" style="68" customWidth="1"/>
    <col min="12299" max="12299" width="10" style="68" customWidth="1"/>
    <col min="12300" max="12300" width="9.28515625" style="68" customWidth="1"/>
    <col min="12301" max="12301" width="11.140625" style="68" customWidth="1"/>
    <col min="12302" max="12302" width="12.140625" style="68" customWidth="1"/>
    <col min="12303" max="12303" width="11.140625" style="68" customWidth="1"/>
    <col min="12304" max="12304" width="10.28515625" style="68" customWidth="1"/>
    <col min="12305" max="12305" width="15.140625" style="68" customWidth="1"/>
    <col min="12306" max="12306" width="13.5703125" style="68" customWidth="1"/>
    <col min="12307" max="12307" width="13.42578125" style="68" customWidth="1"/>
    <col min="12308" max="12308" width="13.140625" style="68" customWidth="1"/>
    <col min="12309" max="12542" width="9.140625" style="68"/>
    <col min="12543" max="12543" width="7.42578125" style="68" customWidth="1"/>
    <col min="12544" max="12544" width="39.42578125" style="68" customWidth="1"/>
    <col min="12545" max="12545" width="11.7109375" style="68" customWidth="1"/>
    <col min="12546" max="12546" width="9.7109375" style="68" customWidth="1"/>
    <col min="12547" max="12547" width="12" style="68" customWidth="1"/>
    <col min="12548" max="12548" width="12.5703125" style="68" customWidth="1"/>
    <col min="12549" max="12549" width="11.42578125" style="68" customWidth="1"/>
    <col min="12550" max="12550" width="10.7109375" style="68" customWidth="1"/>
    <col min="12551" max="12551" width="11.140625" style="68" customWidth="1"/>
    <col min="12552" max="12552" width="11.28515625" style="68" customWidth="1"/>
    <col min="12553" max="12553" width="11" style="68" customWidth="1"/>
    <col min="12554" max="12554" width="10.42578125" style="68" customWidth="1"/>
    <col min="12555" max="12555" width="10" style="68" customWidth="1"/>
    <col min="12556" max="12556" width="9.28515625" style="68" customWidth="1"/>
    <col min="12557" max="12557" width="11.140625" style="68" customWidth="1"/>
    <col min="12558" max="12558" width="12.140625" style="68" customWidth="1"/>
    <col min="12559" max="12559" width="11.140625" style="68" customWidth="1"/>
    <col min="12560" max="12560" width="10.28515625" style="68" customWidth="1"/>
    <col min="12561" max="12561" width="15.140625" style="68" customWidth="1"/>
    <col min="12562" max="12562" width="13.5703125" style="68" customWidth="1"/>
    <col min="12563" max="12563" width="13.42578125" style="68" customWidth="1"/>
    <col min="12564" max="12564" width="13.140625" style="68" customWidth="1"/>
    <col min="12565" max="12798" width="9.140625" style="68"/>
    <col min="12799" max="12799" width="7.42578125" style="68" customWidth="1"/>
    <col min="12800" max="12800" width="39.42578125" style="68" customWidth="1"/>
    <col min="12801" max="12801" width="11.7109375" style="68" customWidth="1"/>
    <col min="12802" max="12802" width="9.7109375" style="68" customWidth="1"/>
    <col min="12803" max="12803" width="12" style="68" customWidth="1"/>
    <col min="12804" max="12804" width="12.5703125" style="68" customWidth="1"/>
    <col min="12805" max="12805" width="11.42578125" style="68" customWidth="1"/>
    <col min="12806" max="12806" width="10.7109375" style="68" customWidth="1"/>
    <col min="12807" max="12807" width="11.140625" style="68" customWidth="1"/>
    <col min="12808" max="12808" width="11.28515625" style="68" customWidth="1"/>
    <col min="12809" max="12809" width="11" style="68" customWidth="1"/>
    <col min="12810" max="12810" width="10.42578125" style="68" customWidth="1"/>
    <col min="12811" max="12811" width="10" style="68" customWidth="1"/>
    <col min="12812" max="12812" width="9.28515625" style="68" customWidth="1"/>
    <col min="12813" max="12813" width="11.140625" style="68" customWidth="1"/>
    <col min="12814" max="12814" width="12.140625" style="68" customWidth="1"/>
    <col min="12815" max="12815" width="11.140625" style="68" customWidth="1"/>
    <col min="12816" max="12816" width="10.28515625" style="68" customWidth="1"/>
    <col min="12817" max="12817" width="15.140625" style="68" customWidth="1"/>
    <col min="12818" max="12818" width="13.5703125" style="68" customWidth="1"/>
    <col min="12819" max="12819" width="13.42578125" style="68" customWidth="1"/>
    <col min="12820" max="12820" width="13.140625" style="68" customWidth="1"/>
    <col min="12821" max="13054" width="9.140625" style="68"/>
    <col min="13055" max="13055" width="7.42578125" style="68" customWidth="1"/>
    <col min="13056" max="13056" width="39.42578125" style="68" customWidth="1"/>
    <col min="13057" max="13057" width="11.7109375" style="68" customWidth="1"/>
    <col min="13058" max="13058" width="9.7109375" style="68" customWidth="1"/>
    <col min="13059" max="13059" width="12" style="68" customWidth="1"/>
    <col min="13060" max="13060" width="12.5703125" style="68" customWidth="1"/>
    <col min="13061" max="13061" width="11.42578125" style="68" customWidth="1"/>
    <col min="13062" max="13062" width="10.7109375" style="68" customWidth="1"/>
    <col min="13063" max="13063" width="11.140625" style="68" customWidth="1"/>
    <col min="13064" max="13064" width="11.28515625" style="68" customWidth="1"/>
    <col min="13065" max="13065" width="11" style="68" customWidth="1"/>
    <col min="13066" max="13066" width="10.42578125" style="68" customWidth="1"/>
    <col min="13067" max="13067" width="10" style="68" customWidth="1"/>
    <col min="13068" max="13068" width="9.28515625" style="68" customWidth="1"/>
    <col min="13069" max="13069" width="11.140625" style="68" customWidth="1"/>
    <col min="13070" max="13070" width="12.140625" style="68" customWidth="1"/>
    <col min="13071" max="13071" width="11.140625" style="68" customWidth="1"/>
    <col min="13072" max="13072" width="10.28515625" style="68" customWidth="1"/>
    <col min="13073" max="13073" width="15.140625" style="68" customWidth="1"/>
    <col min="13074" max="13074" width="13.5703125" style="68" customWidth="1"/>
    <col min="13075" max="13075" width="13.42578125" style="68" customWidth="1"/>
    <col min="13076" max="13076" width="13.140625" style="68" customWidth="1"/>
    <col min="13077" max="13310" width="9.140625" style="68"/>
    <col min="13311" max="13311" width="7.42578125" style="68" customWidth="1"/>
    <col min="13312" max="13312" width="39.42578125" style="68" customWidth="1"/>
    <col min="13313" max="13313" width="11.7109375" style="68" customWidth="1"/>
    <col min="13314" max="13314" width="9.7109375" style="68" customWidth="1"/>
    <col min="13315" max="13315" width="12" style="68" customWidth="1"/>
    <col min="13316" max="13316" width="12.5703125" style="68" customWidth="1"/>
    <col min="13317" max="13317" width="11.42578125" style="68" customWidth="1"/>
    <col min="13318" max="13318" width="10.7109375" style="68" customWidth="1"/>
    <col min="13319" max="13319" width="11.140625" style="68" customWidth="1"/>
    <col min="13320" max="13320" width="11.28515625" style="68" customWidth="1"/>
    <col min="13321" max="13321" width="11" style="68" customWidth="1"/>
    <col min="13322" max="13322" width="10.42578125" style="68" customWidth="1"/>
    <col min="13323" max="13323" width="10" style="68" customWidth="1"/>
    <col min="13324" max="13324" width="9.28515625" style="68" customWidth="1"/>
    <col min="13325" max="13325" width="11.140625" style="68" customWidth="1"/>
    <col min="13326" max="13326" width="12.140625" style="68" customWidth="1"/>
    <col min="13327" max="13327" width="11.140625" style="68" customWidth="1"/>
    <col min="13328" max="13328" width="10.28515625" style="68" customWidth="1"/>
    <col min="13329" max="13329" width="15.140625" style="68" customWidth="1"/>
    <col min="13330" max="13330" width="13.5703125" style="68" customWidth="1"/>
    <col min="13331" max="13331" width="13.42578125" style="68" customWidth="1"/>
    <col min="13332" max="13332" width="13.140625" style="68" customWidth="1"/>
    <col min="13333" max="13566" width="9.140625" style="68"/>
    <col min="13567" max="13567" width="7.42578125" style="68" customWidth="1"/>
    <col min="13568" max="13568" width="39.42578125" style="68" customWidth="1"/>
    <col min="13569" max="13569" width="11.7109375" style="68" customWidth="1"/>
    <col min="13570" max="13570" width="9.7109375" style="68" customWidth="1"/>
    <col min="13571" max="13571" width="12" style="68" customWidth="1"/>
    <col min="13572" max="13572" width="12.5703125" style="68" customWidth="1"/>
    <col min="13573" max="13573" width="11.42578125" style="68" customWidth="1"/>
    <col min="13574" max="13574" width="10.7109375" style="68" customWidth="1"/>
    <col min="13575" max="13575" width="11.140625" style="68" customWidth="1"/>
    <col min="13576" max="13576" width="11.28515625" style="68" customWidth="1"/>
    <col min="13577" max="13577" width="11" style="68" customWidth="1"/>
    <col min="13578" max="13578" width="10.42578125" style="68" customWidth="1"/>
    <col min="13579" max="13579" width="10" style="68" customWidth="1"/>
    <col min="13580" max="13580" width="9.28515625" style="68" customWidth="1"/>
    <col min="13581" max="13581" width="11.140625" style="68" customWidth="1"/>
    <col min="13582" max="13582" width="12.140625" style="68" customWidth="1"/>
    <col min="13583" max="13583" width="11.140625" style="68" customWidth="1"/>
    <col min="13584" max="13584" width="10.28515625" style="68" customWidth="1"/>
    <col min="13585" max="13585" width="15.140625" style="68" customWidth="1"/>
    <col min="13586" max="13586" width="13.5703125" style="68" customWidth="1"/>
    <col min="13587" max="13587" width="13.42578125" style="68" customWidth="1"/>
    <col min="13588" max="13588" width="13.140625" style="68" customWidth="1"/>
    <col min="13589" max="13822" width="9.140625" style="68"/>
    <col min="13823" max="13823" width="7.42578125" style="68" customWidth="1"/>
    <col min="13824" max="13824" width="39.42578125" style="68" customWidth="1"/>
    <col min="13825" max="13825" width="11.7109375" style="68" customWidth="1"/>
    <col min="13826" max="13826" width="9.7109375" style="68" customWidth="1"/>
    <col min="13827" max="13827" width="12" style="68" customWidth="1"/>
    <col min="13828" max="13828" width="12.5703125" style="68" customWidth="1"/>
    <col min="13829" max="13829" width="11.42578125" style="68" customWidth="1"/>
    <col min="13830" max="13830" width="10.7109375" style="68" customWidth="1"/>
    <col min="13831" max="13831" width="11.140625" style="68" customWidth="1"/>
    <col min="13832" max="13832" width="11.28515625" style="68" customWidth="1"/>
    <col min="13833" max="13833" width="11" style="68" customWidth="1"/>
    <col min="13834" max="13834" width="10.42578125" style="68" customWidth="1"/>
    <col min="13835" max="13835" width="10" style="68" customWidth="1"/>
    <col min="13836" max="13836" width="9.28515625" style="68" customWidth="1"/>
    <col min="13837" max="13837" width="11.140625" style="68" customWidth="1"/>
    <col min="13838" max="13838" width="12.140625" style="68" customWidth="1"/>
    <col min="13839" max="13839" width="11.140625" style="68" customWidth="1"/>
    <col min="13840" max="13840" width="10.28515625" style="68" customWidth="1"/>
    <col min="13841" max="13841" width="15.140625" style="68" customWidth="1"/>
    <col min="13842" max="13842" width="13.5703125" style="68" customWidth="1"/>
    <col min="13843" max="13843" width="13.42578125" style="68" customWidth="1"/>
    <col min="13844" max="13844" width="13.140625" style="68" customWidth="1"/>
    <col min="13845" max="14078" width="9.140625" style="68"/>
    <col min="14079" max="14079" width="7.42578125" style="68" customWidth="1"/>
    <col min="14080" max="14080" width="39.42578125" style="68" customWidth="1"/>
    <col min="14081" max="14081" width="11.7109375" style="68" customWidth="1"/>
    <col min="14082" max="14082" width="9.7109375" style="68" customWidth="1"/>
    <col min="14083" max="14083" width="12" style="68" customWidth="1"/>
    <col min="14084" max="14084" width="12.5703125" style="68" customWidth="1"/>
    <col min="14085" max="14085" width="11.42578125" style="68" customWidth="1"/>
    <col min="14086" max="14086" width="10.7109375" style="68" customWidth="1"/>
    <col min="14087" max="14087" width="11.140625" style="68" customWidth="1"/>
    <col min="14088" max="14088" width="11.28515625" style="68" customWidth="1"/>
    <col min="14089" max="14089" width="11" style="68" customWidth="1"/>
    <col min="14090" max="14090" width="10.42578125" style="68" customWidth="1"/>
    <col min="14091" max="14091" width="10" style="68" customWidth="1"/>
    <col min="14092" max="14092" width="9.28515625" style="68" customWidth="1"/>
    <col min="14093" max="14093" width="11.140625" style="68" customWidth="1"/>
    <col min="14094" max="14094" width="12.140625" style="68" customWidth="1"/>
    <col min="14095" max="14095" width="11.140625" style="68" customWidth="1"/>
    <col min="14096" max="14096" width="10.28515625" style="68" customWidth="1"/>
    <col min="14097" max="14097" width="15.140625" style="68" customWidth="1"/>
    <col min="14098" max="14098" width="13.5703125" style="68" customWidth="1"/>
    <col min="14099" max="14099" width="13.42578125" style="68" customWidth="1"/>
    <col min="14100" max="14100" width="13.140625" style="68" customWidth="1"/>
    <col min="14101" max="14334" width="9.140625" style="68"/>
    <col min="14335" max="14335" width="7.42578125" style="68" customWidth="1"/>
    <col min="14336" max="14336" width="39.42578125" style="68" customWidth="1"/>
    <col min="14337" max="14337" width="11.7109375" style="68" customWidth="1"/>
    <col min="14338" max="14338" width="9.7109375" style="68" customWidth="1"/>
    <col min="14339" max="14339" width="12" style="68" customWidth="1"/>
    <col min="14340" max="14340" width="12.5703125" style="68" customWidth="1"/>
    <col min="14341" max="14341" width="11.42578125" style="68" customWidth="1"/>
    <col min="14342" max="14342" width="10.7109375" style="68" customWidth="1"/>
    <col min="14343" max="14343" width="11.140625" style="68" customWidth="1"/>
    <col min="14344" max="14344" width="11.28515625" style="68" customWidth="1"/>
    <col min="14345" max="14345" width="11" style="68" customWidth="1"/>
    <col min="14346" max="14346" width="10.42578125" style="68" customWidth="1"/>
    <col min="14347" max="14347" width="10" style="68" customWidth="1"/>
    <col min="14348" max="14348" width="9.28515625" style="68" customWidth="1"/>
    <col min="14349" max="14349" width="11.140625" style="68" customWidth="1"/>
    <col min="14350" max="14350" width="12.140625" style="68" customWidth="1"/>
    <col min="14351" max="14351" width="11.140625" style="68" customWidth="1"/>
    <col min="14352" max="14352" width="10.28515625" style="68" customWidth="1"/>
    <col min="14353" max="14353" width="15.140625" style="68" customWidth="1"/>
    <col min="14354" max="14354" width="13.5703125" style="68" customWidth="1"/>
    <col min="14355" max="14355" width="13.42578125" style="68" customWidth="1"/>
    <col min="14356" max="14356" width="13.140625" style="68" customWidth="1"/>
    <col min="14357" max="14590" width="9.140625" style="68"/>
    <col min="14591" max="14591" width="7.42578125" style="68" customWidth="1"/>
    <col min="14592" max="14592" width="39.42578125" style="68" customWidth="1"/>
    <col min="14593" max="14593" width="11.7109375" style="68" customWidth="1"/>
    <col min="14594" max="14594" width="9.7109375" style="68" customWidth="1"/>
    <col min="14595" max="14595" width="12" style="68" customWidth="1"/>
    <col min="14596" max="14596" width="12.5703125" style="68" customWidth="1"/>
    <col min="14597" max="14597" width="11.42578125" style="68" customWidth="1"/>
    <col min="14598" max="14598" width="10.7109375" style="68" customWidth="1"/>
    <col min="14599" max="14599" width="11.140625" style="68" customWidth="1"/>
    <col min="14600" max="14600" width="11.28515625" style="68" customWidth="1"/>
    <col min="14601" max="14601" width="11" style="68" customWidth="1"/>
    <col min="14602" max="14602" width="10.42578125" style="68" customWidth="1"/>
    <col min="14603" max="14603" width="10" style="68" customWidth="1"/>
    <col min="14604" max="14604" width="9.28515625" style="68" customWidth="1"/>
    <col min="14605" max="14605" width="11.140625" style="68" customWidth="1"/>
    <col min="14606" max="14606" width="12.140625" style="68" customWidth="1"/>
    <col min="14607" max="14607" width="11.140625" style="68" customWidth="1"/>
    <col min="14608" max="14608" width="10.28515625" style="68" customWidth="1"/>
    <col min="14609" max="14609" width="15.140625" style="68" customWidth="1"/>
    <col min="14610" max="14610" width="13.5703125" style="68" customWidth="1"/>
    <col min="14611" max="14611" width="13.42578125" style="68" customWidth="1"/>
    <col min="14612" max="14612" width="13.140625" style="68" customWidth="1"/>
    <col min="14613" max="14846" width="9.140625" style="68"/>
    <col min="14847" max="14847" width="7.42578125" style="68" customWidth="1"/>
    <col min="14848" max="14848" width="39.42578125" style="68" customWidth="1"/>
    <col min="14849" max="14849" width="11.7109375" style="68" customWidth="1"/>
    <col min="14850" max="14850" width="9.7109375" style="68" customWidth="1"/>
    <col min="14851" max="14851" width="12" style="68" customWidth="1"/>
    <col min="14852" max="14852" width="12.5703125" style="68" customWidth="1"/>
    <col min="14853" max="14853" width="11.42578125" style="68" customWidth="1"/>
    <col min="14854" max="14854" width="10.7109375" style="68" customWidth="1"/>
    <col min="14855" max="14855" width="11.140625" style="68" customWidth="1"/>
    <col min="14856" max="14856" width="11.28515625" style="68" customWidth="1"/>
    <col min="14857" max="14857" width="11" style="68" customWidth="1"/>
    <col min="14858" max="14858" width="10.42578125" style="68" customWidth="1"/>
    <col min="14859" max="14859" width="10" style="68" customWidth="1"/>
    <col min="14860" max="14860" width="9.28515625" style="68" customWidth="1"/>
    <col min="14861" max="14861" width="11.140625" style="68" customWidth="1"/>
    <col min="14862" max="14862" width="12.140625" style="68" customWidth="1"/>
    <col min="14863" max="14863" width="11.140625" style="68" customWidth="1"/>
    <col min="14864" max="14864" width="10.28515625" style="68" customWidth="1"/>
    <col min="14865" max="14865" width="15.140625" style="68" customWidth="1"/>
    <col min="14866" max="14866" width="13.5703125" style="68" customWidth="1"/>
    <col min="14867" max="14867" width="13.42578125" style="68" customWidth="1"/>
    <col min="14868" max="14868" width="13.140625" style="68" customWidth="1"/>
    <col min="14869" max="15102" width="9.140625" style="68"/>
    <col min="15103" max="15103" width="7.42578125" style="68" customWidth="1"/>
    <col min="15104" max="15104" width="39.42578125" style="68" customWidth="1"/>
    <col min="15105" max="15105" width="11.7109375" style="68" customWidth="1"/>
    <col min="15106" max="15106" width="9.7109375" style="68" customWidth="1"/>
    <col min="15107" max="15107" width="12" style="68" customWidth="1"/>
    <col min="15108" max="15108" width="12.5703125" style="68" customWidth="1"/>
    <col min="15109" max="15109" width="11.42578125" style="68" customWidth="1"/>
    <col min="15110" max="15110" width="10.7109375" style="68" customWidth="1"/>
    <col min="15111" max="15111" width="11.140625" style="68" customWidth="1"/>
    <col min="15112" max="15112" width="11.28515625" style="68" customWidth="1"/>
    <col min="15113" max="15113" width="11" style="68" customWidth="1"/>
    <col min="15114" max="15114" width="10.42578125" style="68" customWidth="1"/>
    <col min="15115" max="15115" width="10" style="68" customWidth="1"/>
    <col min="15116" max="15116" width="9.28515625" style="68" customWidth="1"/>
    <col min="15117" max="15117" width="11.140625" style="68" customWidth="1"/>
    <col min="15118" max="15118" width="12.140625" style="68" customWidth="1"/>
    <col min="15119" max="15119" width="11.140625" style="68" customWidth="1"/>
    <col min="15120" max="15120" width="10.28515625" style="68" customWidth="1"/>
    <col min="15121" max="15121" width="15.140625" style="68" customWidth="1"/>
    <col min="15122" max="15122" width="13.5703125" style="68" customWidth="1"/>
    <col min="15123" max="15123" width="13.42578125" style="68" customWidth="1"/>
    <col min="15124" max="15124" width="13.140625" style="68" customWidth="1"/>
    <col min="15125" max="15358" width="9.140625" style="68"/>
    <col min="15359" max="15359" width="7.42578125" style="68" customWidth="1"/>
    <col min="15360" max="15360" width="39.42578125" style="68" customWidth="1"/>
    <col min="15361" max="15361" width="11.7109375" style="68" customWidth="1"/>
    <col min="15362" max="15362" width="9.7109375" style="68" customWidth="1"/>
    <col min="15363" max="15363" width="12" style="68" customWidth="1"/>
    <col min="15364" max="15364" width="12.5703125" style="68" customWidth="1"/>
    <col min="15365" max="15365" width="11.42578125" style="68" customWidth="1"/>
    <col min="15366" max="15366" width="10.7109375" style="68" customWidth="1"/>
    <col min="15367" max="15367" width="11.140625" style="68" customWidth="1"/>
    <col min="15368" max="15368" width="11.28515625" style="68" customWidth="1"/>
    <col min="15369" max="15369" width="11" style="68" customWidth="1"/>
    <col min="15370" max="15370" width="10.42578125" style="68" customWidth="1"/>
    <col min="15371" max="15371" width="10" style="68" customWidth="1"/>
    <col min="15372" max="15372" width="9.28515625" style="68" customWidth="1"/>
    <col min="15373" max="15373" width="11.140625" style="68" customWidth="1"/>
    <col min="15374" max="15374" width="12.140625" style="68" customWidth="1"/>
    <col min="15375" max="15375" width="11.140625" style="68" customWidth="1"/>
    <col min="15376" max="15376" width="10.28515625" style="68" customWidth="1"/>
    <col min="15377" max="15377" width="15.140625" style="68" customWidth="1"/>
    <col min="15378" max="15378" width="13.5703125" style="68" customWidth="1"/>
    <col min="15379" max="15379" width="13.42578125" style="68" customWidth="1"/>
    <col min="15380" max="15380" width="13.140625" style="68" customWidth="1"/>
    <col min="15381" max="15614" width="9.140625" style="68"/>
    <col min="15615" max="15615" width="7.42578125" style="68" customWidth="1"/>
    <col min="15616" max="15616" width="39.42578125" style="68" customWidth="1"/>
    <col min="15617" max="15617" width="11.7109375" style="68" customWidth="1"/>
    <col min="15618" max="15618" width="9.7109375" style="68" customWidth="1"/>
    <col min="15619" max="15619" width="12" style="68" customWidth="1"/>
    <col min="15620" max="15620" width="12.5703125" style="68" customWidth="1"/>
    <col min="15621" max="15621" width="11.42578125" style="68" customWidth="1"/>
    <col min="15622" max="15622" width="10.7109375" style="68" customWidth="1"/>
    <col min="15623" max="15623" width="11.140625" style="68" customWidth="1"/>
    <col min="15624" max="15624" width="11.28515625" style="68" customWidth="1"/>
    <col min="15625" max="15625" width="11" style="68" customWidth="1"/>
    <col min="15626" max="15626" width="10.42578125" style="68" customWidth="1"/>
    <col min="15627" max="15627" width="10" style="68" customWidth="1"/>
    <col min="15628" max="15628" width="9.28515625" style="68" customWidth="1"/>
    <col min="15629" max="15629" width="11.140625" style="68" customWidth="1"/>
    <col min="15630" max="15630" width="12.140625" style="68" customWidth="1"/>
    <col min="15631" max="15631" width="11.140625" style="68" customWidth="1"/>
    <col min="15632" max="15632" width="10.28515625" style="68" customWidth="1"/>
    <col min="15633" max="15633" width="15.140625" style="68" customWidth="1"/>
    <col min="15634" max="15634" width="13.5703125" style="68" customWidth="1"/>
    <col min="15635" max="15635" width="13.42578125" style="68" customWidth="1"/>
    <col min="15636" max="15636" width="13.140625" style="68" customWidth="1"/>
    <col min="15637" max="15870" width="9.140625" style="68"/>
    <col min="15871" max="15871" width="7.42578125" style="68" customWidth="1"/>
    <col min="15872" max="15872" width="39.42578125" style="68" customWidth="1"/>
    <col min="15873" max="15873" width="11.7109375" style="68" customWidth="1"/>
    <col min="15874" max="15874" width="9.7109375" style="68" customWidth="1"/>
    <col min="15875" max="15875" width="12" style="68" customWidth="1"/>
    <col min="15876" max="15876" width="12.5703125" style="68" customWidth="1"/>
    <col min="15877" max="15877" width="11.42578125" style="68" customWidth="1"/>
    <col min="15878" max="15878" width="10.7109375" style="68" customWidth="1"/>
    <col min="15879" max="15879" width="11.140625" style="68" customWidth="1"/>
    <col min="15880" max="15880" width="11.28515625" style="68" customWidth="1"/>
    <col min="15881" max="15881" width="11" style="68" customWidth="1"/>
    <col min="15882" max="15882" width="10.42578125" style="68" customWidth="1"/>
    <col min="15883" max="15883" width="10" style="68" customWidth="1"/>
    <col min="15884" max="15884" width="9.28515625" style="68" customWidth="1"/>
    <col min="15885" max="15885" width="11.140625" style="68" customWidth="1"/>
    <col min="15886" max="15886" width="12.140625" style="68" customWidth="1"/>
    <col min="15887" max="15887" width="11.140625" style="68" customWidth="1"/>
    <col min="15888" max="15888" width="10.28515625" style="68" customWidth="1"/>
    <col min="15889" max="15889" width="15.140625" style="68" customWidth="1"/>
    <col min="15890" max="15890" width="13.5703125" style="68" customWidth="1"/>
    <col min="15891" max="15891" width="13.42578125" style="68" customWidth="1"/>
    <col min="15892" max="15892" width="13.140625" style="68" customWidth="1"/>
    <col min="15893" max="16126" width="9.140625" style="68"/>
    <col min="16127" max="16127" width="7.42578125" style="68" customWidth="1"/>
    <col min="16128" max="16128" width="39.42578125" style="68" customWidth="1"/>
    <col min="16129" max="16129" width="11.7109375" style="68" customWidth="1"/>
    <col min="16130" max="16130" width="9.7109375" style="68" customWidth="1"/>
    <col min="16131" max="16131" width="12" style="68" customWidth="1"/>
    <col min="16132" max="16132" width="12.5703125" style="68" customWidth="1"/>
    <col min="16133" max="16133" width="11.42578125" style="68" customWidth="1"/>
    <col min="16134" max="16134" width="10.7109375" style="68" customWidth="1"/>
    <col min="16135" max="16135" width="11.140625" style="68" customWidth="1"/>
    <col min="16136" max="16136" width="11.28515625" style="68" customWidth="1"/>
    <col min="16137" max="16137" width="11" style="68" customWidth="1"/>
    <col min="16138" max="16138" width="10.42578125" style="68" customWidth="1"/>
    <col min="16139" max="16139" width="10" style="68" customWidth="1"/>
    <col min="16140" max="16140" width="9.28515625" style="68" customWidth="1"/>
    <col min="16141" max="16141" width="11.140625" style="68" customWidth="1"/>
    <col min="16142" max="16142" width="12.140625" style="68" customWidth="1"/>
    <col min="16143" max="16143" width="11.140625" style="68" customWidth="1"/>
    <col min="16144" max="16144" width="10.28515625" style="68" customWidth="1"/>
    <col min="16145" max="16145" width="15.140625" style="68" customWidth="1"/>
    <col min="16146" max="16146" width="13.5703125" style="68" customWidth="1"/>
    <col min="16147" max="16147" width="13.42578125" style="68" customWidth="1"/>
    <col min="16148" max="16148" width="13.140625" style="68" customWidth="1"/>
    <col min="16149" max="16384" width="9.140625" style="68"/>
  </cols>
  <sheetData>
    <row r="1" spans="1:251" ht="15">
      <c r="N1" s="70"/>
      <c r="P1" s="659" t="s">
        <v>199</v>
      </c>
      <c r="Q1" s="70"/>
    </row>
    <row r="2" spans="1:251" ht="21.75" customHeight="1" thickBot="1">
      <c r="A2" s="1007" t="s">
        <v>197</v>
      </c>
      <c r="B2" s="1007"/>
      <c r="C2" s="1007"/>
      <c r="D2" s="1007"/>
      <c r="E2" s="1007"/>
      <c r="F2" s="1007"/>
      <c r="G2" s="1007"/>
      <c r="H2" s="1007"/>
      <c r="I2" s="1007"/>
      <c r="J2" s="1007"/>
      <c r="K2" s="1007"/>
      <c r="L2" s="1007"/>
      <c r="M2" s="1007"/>
      <c r="N2" s="1007"/>
      <c r="O2" s="1007"/>
      <c r="P2" s="1007"/>
      <c r="Q2" s="1007"/>
      <c r="R2" s="1007"/>
      <c r="S2" s="1007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</row>
    <row r="3" spans="1:251" ht="13.5" hidden="1" thickBot="1"/>
    <row r="4" spans="1:251" ht="15.75">
      <c r="A4" s="72"/>
      <c r="B4" s="73"/>
      <c r="C4" s="74"/>
      <c r="D4" s="74"/>
      <c r="E4" s="74"/>
      <c r="F4" s="74"/>
      <c r="G4" s="74"/>
      <c r="H4" s="74"/>
      <c r="I4" s="1008" t="s">
        <v>198</v>
      </c>
      <c r="J4" s="1008"/>
      <c r="K4" s="1008"/>
      <c r="L4" s="1008"/>
      <c r="M4" s="1008"/>
      <c r="N4" s="1008"/>
      <c r="O4" s="1008"/>
      <c r="P4" s="1008"/>
      <c r="Q4" s="1008"/>
      <c r="R4" s="1008"/>
      <c r="S4" s="1009"/>
    </row>
    <row r="5" spans="1:251" ht="16.5">
      <c r="A5" s="1010" t="s">
        <v>104</v>
      </c>
      <c r="B5" s="1011"/>
      <c r="C5" s="997" t="s">
        <v>105</v>
      </c>
      <c r="D5" s="998"/>
      <c r="E5" s="998"/>
      <c r="F5" s="998"/>
      <c r="G5" s="998"/>
      <c r="H5" s="998"/>
      <c r="I5" s="998"/>
      <c r="J5" s="998"/>
      <c r="K5" s="998"/>
      <c r="L5" s="998"/>
      <c r="M5" s="998"/>
      <c r="N5" s="998"/>
      <c r="O5" s="998"/>
      <c r="P5" s="998"/>
      <c r="Q5" s="998"/>
      <c r="R5" s="998"/>
      <c r="S5" s="999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</row>
    <row r="6" spans="1:251" ht="16.5">
      <c r="A6" s="1010" t="s">
        <v>106</v>
      </c>
      <c r="B6" s="1011"/>
      <c r="C6" s="997" t="s">
        <v>107</v>
      </c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998"/>
      <c r="O6" s="998"/>
      <c r="P6" s="998"/>
      <c r="Q6" s="998"/>
      <c r="R6" s="998"/>
      <c r="S6" s="999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</row>
    <row r="7" spans="1:251" ht="15.75" customHeight="1">
      <c r="A7" s="146"/>
      <c r="B7" s="76" t="s">
        <v>2</v>
      </c>
      <c r="C7" s="997" t="s">
        <v>80</v>
      </c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998"/>
      <c r="O7" s="998"/>
      <c r="P7" s="998"/>
      <c r="Q7" s="998"/>
      <c r="R7" s="998"/>
      <c r="S7" s="999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</row>
    <row r="8" spans="1:251" ht="16.5">
      <c r="A8" s="77"/>
      <c r="B8" s="78" t="s">
        <v>108</v>
      </c>
      <c r="C8" s="1000" t="s">
        <v>109</v>
      </c>
      <c r="D8" s="1001"/>
      <c r="E8" s="1001"/>
      <c r="F8" s="1001"/>
      <c r="G8" s="1001"/>
      <c r="H8" s="1001"/>
      <c r="I8" s="1001"/>
      <c r="J8" s="1001"/>
      <c r="K8" s="1001"/>
      <c r="L8" s="1001"/>
      <c r="M8" s="1001"/>
      <c r="N8" s="1001"/>
      <c r="O8" s="1001"/>
      <c r="P8" s="1001"/>
      <c r="Q8" s="1001"/>
      <c r="R8" s="1001"/>
      <c r="S8" s="1002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</row>
    <row r="9" spans="1:251" ht="16.5">
      <c r="A9" s="77"/>
      <c r="B9" s="78" t="s">
        <v>3</v>
      </c>
      <c r="C9" s="1003" t="s">
        <v>110</v>
      </c>
      <c r="D9" s="1004"/>
      <c r="E9" s="1004"/>
      <c r="F9" s="1004"/>
      <c r="G9" s="1004"/>
      <c r="H9" s="1004"/>
      <c r="I9" s="1004"/>
      <c r="J9" s="1004"/>
      <c r="K9" s="1004"/>
      <c r="L9" s="1004"/>
      <c r="M9" s="1004"/>
      <c r="N9" s="1004"/>
      <c r="O9" s="1004"/>
      <c r="P9" s="1004"/>
      <c r="Q9" s="1004"/>
      <c r="R9" s="1004"/>
      <c r="S9" s="100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</row>
    <row r="10" spans="1:251" ht="20.25" customHeight="1">
      <c r="A10" s="77"/>
      <c r="B10" s="78" t="s">
        <v>111</v>
      </c>
      <c r="C10" s="1003" t="s">
        <v>196</v>
      </c>
      <c r="D10" s="1004"/>
      <c r="E10" s="1004"/>
      <c r="F10" s="1004"/>
      <c r="G10" s="1004"/>
      <c r="H10" s="1004"/>
      <c r="I10" s="1004"/>
      <c r="J10" s="1004"/>
      <c r="K10" s="1004"/>
      <c r="L10" s="1004"/>
      <c r="M10" s="1004"/>
      <c r="N10" s="1004"/>
      <c r="O10" s="1004"/>
      <c r="P10" s="1004"/>
      <c r="Q10" s="1004"/>
      <c r="R10" s="1004"/>
      <c r="S10" s="100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</row>
    <row r="11" spans="1:251" ht="15.75" customHeight="1" thickBot="1">
      <c r="A11" s="77"/>
      <c r="B11" s="78" t="s">
        <v>4</v>
      </c>
      <c r="C11" s="1006" t="s">
        <v>112</v>
      </c>
      <c r="D11" s="1004"/>
      <c r="E11" s="1004"/>
      <c r="F11" s="1004"/>
      <c r="G11" s="1004"/>
      <c r="H11" s="1004"/>
      <c r="I11" s="1004"/>
      <c r="J11" s="1004"/>
      <c r="K11" s="1004"/>
      <c r="L11" s="1004"/>
      <c r="M11" s="1004"/>
      <c r="N11" s="1004"/>
      <c r="O11" s="1004"/>
      <c r="P11" s="1004"/>
      <c r="Q11" s="1004"/>
      <c r="R11" s="1004"/>
      <c r="S11" s="100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</row>
    <row r="12" spans="1:251" ht="24" customHeight="1" thickBot="1">
      <c r="A12" s="77"/>
      <c r="B12" s="79" t="s">
        <v>206</v>
      </c>
      <c r="C12" s="80">
        <v>200000</v>
      </c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2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</row>
    <row r="13" spans="1:251" ht="22.5" customHeight="1">
      <c r="A13" s="77"/>
      <c r="B13" s="81" t="s">
        <v>114</v>
      </c>
      <c r="C13" s="82">
        <v>104000</v>
      </c>
      <c r="D13" s="601"/>
      <c r="E13" s="778"/>
      <c r="F13" s="778"/>
      <c r="G13" s="778"/>
      <c r="H13" s="778"/>
      <c r="I13" s="778"/>
      <c r="J13" s="778"/>
      <c r="K13" s="778"/>
      <c r="L13" s="778"/>
      <c r="M13" s="778"/>
      <c r="N13" s="778"/>
      <c r="O13" s="778"/>
      <c r="P13" s="778"/>
      <c r="Q13" s="778"/>
      <c r="R13" s="778"/>
      <c r="S13" s="779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</row>
    <row r="14" spans="1:251" ht="23.25" customHeight="1">
      <c r="A14" s="77"/>
      <c r="B14" s="81" t="s">
        <v>116</v>
      </c>
      <c r="C14" s="83">
        <v>35931</v>
      </c>
      <c r="D14" s="993"/>
      <c r="E14" s="993"/>
      <c r="F14" s="993"/>
      <c r="G14" s="993"/>
      <c r="H14" s="993"/>
      <c r="I14" s="993"/>
      <c r="J14" s="993"/>
      <c r="K14" s="993"/>
      <c r="L14" s="993"/>
      <c r="M14" s="993"/>
      <c r="N14" s="993"/>
      <c r="O14" s="993"/>
      <c r="P14" s="993"/>
      <c r="Q14" s="993"/>
      <c r="R14" s="993"/>
      <c r="S14" s="994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</row>
    <row r="15" spans="1:251" ht="30" customHeight="1">
      <c r="A15" s="77"/>
      <c r="B15" s="81" t="s">
        <v>119</v>
      </c>
      <c r="C15" s="83">
        <v>29500</v>
      </c>
      <c r="D15" s="84"/>
      <c r="E15" s="993"/>
      <c r="F15" s="993"/>
      <c r="G15" s="993"/>
      <c r="H15" s="993"/>
      <c r="I15" s="993"/>
      <c r="J15" s="993"/>
      <c r="K15" s="993"/>
      <c r="L15" s="993"/>
      <c r="M15" s="993"/>
      <c r="N15" s="993"/>
      <c r="O15" s="993"/>
      <c r="P15" s="993"/>
      <c r="Q15" s="993"/>
      <c r="R15" s="993"/>
      <c r="S15" s="994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</row>
    <row r="16" spans="1:251" ht="30" customHeight="1">
      <c r="A16" s="77"/>
      <c r="B16" s="657" t="s">
        <v>187</v>
      </c>
      <c r="C16" s="658">
        <v>200000</v>
      </c>
      <c r="D16" s="652"/>
      <c r="E16" s="648"/>
      <c r="F16" s="648"/>
      <c r="G16" s="648"/>
      <c r="H16" s="648"/>
      <c r="I16" s="648"/>
      <c r="J16" s="648"/>
      <c r="K16" s="648"/>
      <c r="L16" s="648"/>
      <c r="M16" s="648"/>
      <c r="N16" s="648"/>
      <c r="O16" s="648"/>
      <c r="P16" s="648"/>
      <c r="Q16" s="648"/>
      <c r="R16" s="648"/>
      <c r="S16" s="649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</row>
    <row r="17" spans="1:251" ht="36.75" customHeight="1">
      <c r="A17" s="77"/>
      <c r="B17" s="657" t="s">
        <v>195</v>
      </c>
      <c r="C17" s="658">
        <v>330000</v>
      </c>
      <c r="D17" s="652"/>
      <c r="E17" s="648"/>
      <c r="F17" s="648"/>
      <c r="G17" s="648"/>
      <c r="H17" s="648"/>
      <c r="I17" s="648"/>
      <c r="J17" s="648"/>
      <c r="K17" s="648"/>
      <c r="L17" s="648"/>
      <c r="M17" s="648"/>
      <c r="N17" s="648"/>
      <c r="O17" s="648"/>
      <c r="P17" s="648"/>
      <c r="Q17" s="648"/>
      <c r="R17" s="648"/>
      <c r="S17" s="649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</row>
    <row r="18" spans="1:251" ht="36.75" customHeight="1">
      <c r="A18" s="77"/>
      <c r="B18" s="657" t="s">
        <v>202</v>
      </c>
      <c r="C18" s="658">
        <v>191966.33</v>
      </c>
      <c r="D18" s="652"/>
      <c r="E18" s="648"/>
      <c r="F18" s="648"/>
      <c r="G18" s="648"/>
      <c r="H18" s="648"/>
      <c r="I18" s="648"/>
      <c r="J18" s="648"/>
      <c r="K18" s="648"/>
      <c r="L18" s="648"/>
      <c r="M18" s="648"/>
      <c r="N18" s="648"/>
      <c r="O18" s="648"/>
      <c r="P18" s="648"/>
      <c r="Q18" s="648"/>
      <c r="R18" s="648"/>
      <c r="S18" s="649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</row>
    <row r="19" spans="1:251" ht="35.25" customHeight="1">
      <c r="A19" s="77"/>
      <c r="B19" s="657" t="s">
        <v>194</v>
      </c>
      <c r="C19" s="717"/>
      <c r="D19" s="995"/>
      <c r="E19" s="996"/>
      <c r="F19" s="996"/>
      <c r="G19" s="655"/>
      <c r="H19" s="655"/>
      <c r="I19" s="655"/>
      <c r="J19" s="655"/>
      <c r="K19" s="655"/>
      <c r="L19" s="655"/>
      <c r="M19" s="655"/>
      <c r="N19" s="655"/>
      <c r="O19" s="655"/>
      <c r="P19" s="655"/>
      <c r="Q19" s="655"/>
      <c r="R19" s="655"/>
      <c r="S19" s="248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</row>
    <row r="20" spans="1:251" ht="21" customHeight="1" thickBot="1">
      <c r="A20" s="77"/>
      <c r="B20" s="85" t="s">
        <v>182</v>
      </c>
      <c r="C20" s="86">
        <v>0</v>
      </c>
      <c r="D20" s="1018"/>
      <c r="E20" s="1018"/>
      <c r="F20" s="1018"/>
      <c r="G20" s="1018"/>
      <c r="H20" s="1018"/>
      <c r="I20" s="1018"/>
      <c r="J20" s="1018"/>
      <c r="K20" s="1018"/>
      <c r="L20" s="1018"/>
      <c r="M20" s="1018"/>
      <c r="N20" s="1018"/>
      <c r="O20" s="1018"/>
      <c r="P20" s="1018"/>
      <c r="Q20" s="1018"/>
      <c r="R20" s="1018"/>
      <c r="S20" s="1018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</row>
    <row r="21" spans="1:251" ht="31.5" customHeight="1" thickBot="1">
      <c r="A21" s="87"/>
      <c r="B21" s="88" t="s">
        <v>120</v>
      </c>
      <c r="C21" s="89">
        <f>C19+C20+C28</f>
        <v>0</v>
      </c>
      <c r="D21" s="1039"/>
      <c r="E21" s="1039"/>
      <c r="F21" s="1039"/>
      <c r="G21" s="1039"/>
      <c r="H21" s="1039"/>
      <c r="I21" s="1039"/>
      <c r="J21" s="1039"/>
      <c r="K21" s="1039"/>
      <c r="L21" s="1039"/>
      <c r="M21" s="1039"/>
      <c r="N21" s="1039"/>
      <c r="O21" s="1039"/>
      <c r="P21" s="1039"/>
      <c r="Q21" s="1039"/>
      <c r="R21" s="1039"/>
      <c r="S21" s="1040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</row>
    <row r="22" spans="1:251" ht="29.25" customHeight="1" thickBot="1">
      <c r="A22" s="87"/>
      <c r="B22" s="88" t="s">
        <v>121</v>
      </c>
      <c r="C22" s="89">
        <f>C19+C20+D28</f>
        <v>0</v>
      </c>
      <c r="D22" s="1041"/>
      <c r="E22" s="1041"/>
      <c r="F22" s="1041"/>
      <c r="G22" s="1041"/>
      <c r="H22" s="1041"/>
      <c r="I22" s="1041"/>
      <c r="J22" s="1041"/>
      <c r="K22" s="1041"/>
      <c r="L22" s="1041"/>
      <c r="M22" s="1041"/>
      <c r="N22" s="1041"/>
      <c r="O22" s="1041"/>
      <c r="P22" s="1041"/>
      <c r="Q22" s="1041"/>
      <c r="R22" s="1041"/>
      <c r="S22" s="1042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</row>
    <row r="23" spans="1:251" ht="45" customHeight="1" thickBot="1">
      <c r="A23" s="87"/>
      <c r="B23" s="90" t="s">
        <v>185</v>
      </c>
      <c r="C23" s="91"/>
      <c r="D23" s="1043"/>
      <c r="E23" s="1043"/>
      <c r="F23" s="1043"/>
      <c r="G23" s="1043"/>
      <c r="H23" s="1044"/>
      <c r="I23" s="1044"/>
      <c r="J23" s="1044"/>
      <c r="K23" s="1044"/>
      <c r="L23" s="1044"/>
      <c r="M23" s="1044"/>
      <c r="N23" s="1044"/>
      <c r="O23" s="1044"/>
      <c r="P23" s="1044"/>
      <c r="Q23" s="1044"/>
      <c r="R23" s="1044"/>
      <c r="S23" s="104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</row>
    <row r="24" spans="1:251" ht="36.75" customHeight="1" thickBot="1">
      <c r="A24" s="87"/>
      <c r="B24" s="92" t="s">
        <v>122</v>
      </c>
      <c r="C24" s="93" t="s">
        <v>123</v>
      </c>
      <c r="D24" s="1046" t="s">
        <v>124</v>
      </c>
      <c r="E24" s="1047"/>
      <c r="F24" s="1048" t="s">
        <v>125</v>
      </c>
      <c r="G24" s="1049"/>
      <c r="H24" s="94"/>
      <c r="I24" s="94"/>
      <c r="J24" s="94"/>
      <c r="K24" s="1044"/>
      <c r="L24" s="1044"/>
      <c r="M24" s="1044"/>
      <c r="N24" s="1044"/>
      <c r="O24" s="1044"/>
      <c r="P24" s="1044"/>
      <c r="Q24" s="1044"/>
      <c r="R24" s="1044"/>
      <c r="S24" s="104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</row>
    <row r="25" spans="1:251" ht="26.25" customHeight="1">
      <c r="A25" s="87"/>
      <c r="B25" s="95">
        <v>2022</v>
      </c>
      <c r="C25" s="96">
        <f>E34</f>
        <v>0</v>
      </c>
      <c r="D25" s="1020">
        <f>F34</f>
        <v>0</v>
      </c>
      <c r="E25" s="1020"/>
      <c r="F25" s="1020">
        <f>C25-D25</f>
        <v>0</v>
      </c>
      <c r="G25" s="1021"/>
      <c r="H25" s="1022"/>
      <c r="I25" s="993"/>
      <c r="J25" s="993"/>
      <c r="K25" s="993"/>
      <c r="L25" s="993"/>
      <c r="M25" s="993"/>
      <c r="N25" s="993"/>
      <c r="O25" s="993"/>
      <c r="P25" s="993"/>
      <c r="Q25" s="993"/>
      <c r="R25" s="993"/>
      <c r="S25" s="994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</row>
    <row r="26" spans="1:251" ht="24.75" customHeight="1">
      <c r="A26" s="87"/>
      <c r="B26" s="97">
        <v>2023</v>
      </c>
      <c r="C26" s="98">
        <f>I34</f>
        <v>0</v>
      </c>
      <c r="D26" s="1023">
        <f>J34</f>
        <v>0</v>
      </c>
      <c r="E26" s="1023"/>
      <c r="F26" s="1023">
        <f>C26-D26</f>
        <v>0</v>
      </c>
      <c r="G26" s="1024"/>
      <c r="H26" s="1022"/>
      <c r="I26" s="993"/>
      <c r="J26" s="993"/>
      <c r="K26" s="993"/>
      <c r="L26" s="993"/>
      <c r="M26" s="993"/>
      <c r="N26" s="993"/>
      <c r="O26" s="993"/>
      <c r="P26" s="993"/>
      <c r="Q26" s="993"/>
      <c r="R26" s="993"/>
      <c r="S26" s="994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</row>
    <row r="27" spans="1:251" ht="24.75" customHeight="1" thickBot="1">
      <c r="A27" s="99"/>
      <c r="B27" s="100">
        <v>2024</v>
      </c>
      <c r="C27" s="101">
        <f>M34</f>
        <v>0</v>
      </c>
      <c r="D27" s="1014">
        <f>N34</f>
        <v>0</v>
      </c>
      <c r="E27" s="1014"/>
      <c r="F27" s="1014">
        <f>C27-D27</f>
        <v>0</v>
      </c>
      <c r="G27" s="1015"/>
      <c r="H27" s="995"/>
      <c r="I27" s="996"/>
      <c r="J27" s="996"/>
      <c r="K27" s="996"/>
      <c r="L27" s="996"/>
      <c r="M27" s="996"/>
      <c r="N27" s="996"/>
      <c r="O27" s="996"/>
      <c r="P27" s="996"/>
      <c r="Q27" s="996"/>
      <c r="R27" s="996"/>
      <c r="S27" s="1016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</row>
    <row r="28" spans="1:251" ht="24.75" customHeight="1" thickBot="1">
      <c r="A28" s="102"/>
      <c r="B28" s="103" t="s">
        <v>126</v>
      </c>
      <c r="C28" s="104">
        <f>SUM(C25:C27)</f>
        <v>0</v>
      </c>
      <c r="D28" s="1017">
        <f>SUM(D25:D27)</f>
        <v>0</v>
      </c>
      <c r="E28" s="1017"/>
      <c r="F28" s="1017">
        <f>SUM(F25:F27)</f>
        <v>0</v>
      </c>
      <c r="G28" s="1017"/>
      <c r="H28" s="1018"/>
      <c r="I28" s="1018"/>
      <c r="J28" s="1018"/>
      <c r="K28" s="1018"/>
      <c r="L28" s="1018"/>
      <c r="M28" s="1018"/>
      <c r="N28" s="1018"/>
      <c r="O28" s="1018"/>
      <c r="P28" s="1018"/>
      <c r="Q28" s="1018"/>
      <c r="R28" s="1018"/>
      <c r="S28" s="1019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</row>
    <row r="29" spans="1:251" ht="18.75" thickBot="1">
      <c r="A29" s="105"/>
      <c r="B29" s="106"/>
      <c r="C29" s="107"/>
      <c r="D29" s="108"/>
      <c r="E29" s="109"/>
      <c r="F29" s="109"/>
      <c r="G29" s="110"/>
      <c r="H29" s="110"/>
      <c r="I29" s="110"/>
      <c r="J29" s="110"/>
      <c r="K29" s="1056"/>
      <c r="L29" s="1056"/>
      <c r="M29" s="1056"/>
      <c r="N29" s="1056"/>
      <c r="O29" s="1056"/>
      <c r="P29" s="1056"/>
      <c r="Q29" s="1056"/>
      <c r="R29" s="1056"/>
      <c r="S29" s="1057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</row>
    <row r="30" spans="1:251" ht="24" customHeight="1" thickBot="1">
      <c r="A30" s="1058" t="s">
        <v>127</v>
      </c>
      <c r="B30" s="1059"/>
      <c r="C30" s="1059"/>
      <c r="D30" s="1059"/>
      <c r="E30" s="1059"/>
      <c r="F30" s="1059"/>
      <c r="G30" s="1059"/>
      <c r="H30" s="1059"/>
      <c r="I30" s="1059"/>
      <c r="J30" s="1059"/>
      <c r="K30" s="1059"/>
      <c r="L30" s="1059"/>
      <c r="M30" s="1059"/>
      <c r="N30" s="1059"/>
      <c r="O30" s="1059"/>
      <c r="P30" s="1059"/>
      <c r="Q30" s="1059"/>
      <c r="R30" s="1059"/>
      <c r="S30" s="1060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</row>
    <row r="31" spans="1:251" ht="27" customHeight="1" thickBot="1">
      <c r="A31" s="1061" t="s">
        <v>128</v>
      </c>
      <c r="B31" s="1062"/>
      <c r="C31" s="1062"/>
      <c r="D31" s="1062"/>
      <c r="E31" s="1063"/>
      <c r="F31" s="1063"/>
      <c r="G31" s="1063"/>
      <c r="H31" s="1063"/>
      <c r="I31" s="1063"/>
      <c r="J31" s="1063"/>
      <c r="K31" s="1063"/>
      <c r="L31" s="1063"/>
      <c r="M31" s="1063"/>
      <c r="N31" s="1063"/>
      <c r="O31" s="1063"/>
      <c r="P31" s="1063"/>
      <c r="Q31" s="1063"/>
      <c r="R31" s="1063"/>
      <c r="S31" s="1064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</row>
    <row r="32" spans="1:251" ht="30.75" customHeight="1" thickBot="1">
      <c r="A32" s="1065" t="s">
        <v>129</v>
      </c>
      <c r="B32" s="1066"/>
      <c r="C32" s="111"/>
      <c r="D32" s="112"/>
      <c r="E32" s="1067" t="s">
        <v>131</v>
      </c>
      <c r="F32" s="1068"/>
      <c r="G32" s="1069"/>
      <c r="H32" s="184"/>
      <c r="I32" s="1070" t="s">
        <v>183</v>
      </c>
      <c r="J32" s="1071"/>
      <c r="K32" s="1072"/>
      <c r="L32" s="742"/>
      <c r="M32" s="1070" t="s">
        <v>184</v>
      </c>
      <c r="N32" s="1071"/>
      <c r="O32" s="1072"/>
      <c r="P32" s="743"/>
      <c r="Q32" s="1070" t="s">
        <v>51</v>
      </c>
      <c r="R32" s="1071"/>
      <c r="S32" s="1072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</row>
    <row r="33" spans="1:251" ht="48" customHeight="1" thickBot="1">
      <c r="A33" s="801"/>
      <c r="B33" s="1028"/>
      <c r="C33" s="1028"/>
      <c r="D33" s="1029"/>
      <c r="E33" s="116" t="s">
        <v>135</v>
      </c>
      <c r="F33" s="117" t="s">
        <v>124</v>
      </c>
      <c r="G33" s="118" t="s">
        <v>125</v>
      </c>
      <c r="H33" s="115" t="s">
        <v>134</v>
      </c>
      <c r="I33" s="744" t="s">
        <v>123</v>
      </c>
      <c r="J33" s="745" t="s">
        <v>124</v>
      </c>
      <c r="K33" s="746" t="s">
        <v>125</v>
      </c>
      <c r="L33" s="747" t="s">
        <v>134</v>
      </c>
      <c r="M33" s="748" t="s">
        <v>123</v>
      </c>
      <c r="N33" s="745" t="s">
        <v>124</v>
      </c>
      <c r="O33" s="747" t="s">
        <v>125</v>
      </c>
      <c r="P33" s="749" t="s">
        <v>134</v>
      </c>
      <c r="Q33" s="750" t="s">
        <v>136</v>
      </c>
      <c r="R33" s="751" t="s">
        <v>137</v>
      </c>
      <c r="S33" s="752" t="s">
        <v>138</v>
      </c>
    </row>
    <row r="34" spans="1:251" ht="41.25" customHeight="1">
      <c r="A34" s="1025" t="s">
        <v>200</v>
      </c>
      <c r="B34" s="1026"/>
      <c r="C34" s="1026"/>
      <c r="D34" s="1027"/>
      <c r="E34" s="130">
        <f t="shared" ref="E34:S34" si="0">E35+E36+E37+E38+E39+E40+E41+E42+E43</f>
        <v>0</v>
      </c>
      <c r="F34" s="130">
        <f t="shared" si="0"/>
        <v>0</v>
      </c>
      <c r="G34" s="130">
        <f t="shared" si="0"/>
        <v>0</v>
      </c>
      <c r="H34" s="130">
        <f t="shared" si="0"/>
        <v>0</v>
      </c>
      <c r="I34" s="753">
        <f t="shared" si="0"/>
        <v>0</v>
      </c>
      <c r="J34" s="753">
        <f t="shared" si="0"/>
        <v>0</v>
      </c>
      <c r="K34" s="753">
        <f t="shared" si="0"/>
        <v>0</v>
      </c>
      <c r="L34" s="753">
        <f t="shared" si="0"/>
        <v>0</v>
      </c>
      <c r="M34" s="753">
        <f t="shared" si="0"/>
        <v>0</v>
      </c>
      <c r="N34" s="753">
        <f t="shared" si="0"/>
        <v>0</v>
      </c>
      <c r="O34" s="753">
        <f t="shared" si="0"/>
        <v>0</v>
      </c>
      <c r="P34" s="753">
        <f t="shared" si="0"/>
        <v>0</v>
      </c>
      <c r="Q34" s="753">
        <f t="shared" si="0"/>
        <v>0</v>
      </c>
      <c r="R34" s="753">
        <f t="shared" si="0"/>
        <v>0</v>
      </c>
      <c r="S34" s="754">
        <f t="shared" si="0"/>
        <v>0</v>
      </c>
    </row>
    <row r="35" spans="1:251" ht="30" customHeight="1">
      <c r="A35" s="1076"/>
      <c r="B35" s="1030"/>
      <c r="C35" s="1031"/>
      <c r="D35" s="1032"/>
      <c r="E35" s="131"/>
      <c r="F35" s="131"/>
      <c r="G35" s="132">
        <f t="shared" ref="G35:G44" si="1">E35-F35</f>
        <v>0</v>
      </c>
      <c r="H35" s="133"/>
      <c r="I35" s="739"/>
      <c r="J35" s="739"/>
      <c r="K35" s="755">
        <f t="shared" ref="K35:K44" si="2">I35-J35</f>
        <v>0</v>
      </c>
      <c r="L35" s="756"/>
      <c r="M35" s="740"/>
      <c r="N35" s="739"/>
      <c r="O35" s="757">
        <f t="shared" ref="O35:O44" si="3">M35-N35</f>
        <v>0</v>
      </c>
      <c r="P35" s="741"/>
      <c r="Q35" s="741">
        <f>E35+I35+M35</f>
        <v>0</v>
      </c>
      <c r="R35" s="741">
        <f t="shared" ref="R35:S44" si="4">F35+J35+N35</f>
        <v>0</v>
      </c>
      <c r="S35" s="758">
        <f>G35+K35+O35</f>
        <v>0</v>
      </c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</row>
    <row r="36" spans="1:251" ht="24" hidden="1" customHeight="1">
      <c r="A36" s="1077"/>
      <c r="B36" s="1030"/>
      <c r="C36" s="1031"/>
      <c r="D36" s="1032"/>
      <c r="E36" s="131"/>
      <c r="F36" s="131"/>
      <c r="G36" s="132">
        <f t="shared" si="1"/>
        <v>0</v>
      </c>
      <c r="H36" s="133"/>
      <c r="I36" s="739"/>
      <c r="J36" s="739"/>
      <c r="K36" s="755">
        <f t="shared" si="2"/>
        <v>0</v>
      </c>
      <c r="L36" s="756"/>
      <c r="M36" s="740"/>
      <c r="N36" s="739"/>
      <c r="O36" s="757">
        <f t="shared" si="3"/>
        <v>0</v>
      </c>
      <c r="P36" s="741"/>
      <c r="Q36" s="741">
        <f>E36+I36+M36</f>
        <v>0</v>
      </c>
      <c r="R36" s="741">
        <f t="shared" si="4"/>
        <v>0</v>
      </c>
      <c r="S36" s="758">
        <f>G36+K36+O36</f>
        <v>0</v>
      </c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</row>
    <row r="37" spans="1:251" ht="28.5" hidden="1" customHeight="1">
      <c r="A37" s="1077"/>
      <c r="B37" s="1030"/>
      <c r="C37" s="1031"/>
      <c r="D37" s="1032"/>
      <c r="E37" s="135"/>
      <c r="F37" s="135"/>
      <c r="G37" s="132">
        <f t="shared" si="1"/>
        <v>0</v>
      </c>
      <c r="H37" s="133"/>
      <c r="I37" s="739"/>
      <c r="J37" s="739"/>
      <c r="K37" s="755">
        <f t="shared" si="2"/>
        <v>0</v>
      </c>
      <c r="L37" s="756"/>
      <c r="M37" s="740"/>
      <c r="N37" s="739"/>
      <c r="O37" s="757">
        <f t="shared" si="3"/>
        <v>0</v>
      </c>
      <c r="P37" s="741"/>
      <c r="Q37" s="741">
        <f>E37+I37+M37</f>
        <v>0</v>
      </c>
      <c r="R37" s="741">
        <f t="shared" si="4"/>
        <v>0</v>
      </c>
      <c r="S37" s="758">
        <f>G37+K37+O37</f>
        <v>0</v>
      </c>
    </row>
    <row r="38" spans="1:251" ht="30.75" customHeight="1">
      <c r="A38" s="1077"/>
      <c r="B38" s="1033"/>
      <c r="C38" s="1034"/>
      <c r="D38" s="1035"/>
      <c r="E38" s="135"/>
      <c r="F38" s="135"/>
      <c r="G38" s="132">
        <f t="shared" si="1"/>
        <v>0</v>
      </c>
      <c r="H38" s="136"/>
      <c r="I38" s="739"/>
      <c r="J38" s="739"/>
      <c r="K38" s="755">
        <f t="shared" si="2"/>
        <v>0</v>
      </c>
      <c r="L38" s="759"/>
      <c r="M38" s="740"/>
      <c r="N38" s="739"/>
      <c r="O38" s="757">
        <f t="shared" si="3"/>
        <v>0</v>
      </c>
      <c r="P38" s="741"/>
      <c r="Q38" s="741">
        <f t="shared" ref="Q38:Q44" si="5">E38+I38+M38</f>
        <v>0</v>
      </c>
      <c r="R38" s="741">
        <f t="shared" si="4"/>
        <v>0</v>
      </c>
      <c r="S38" s="758">
        <f t="shared" si="4"/>
        <v>0</v>
      </c>
    </row>
    <row r="39" spans="1:251" ht="36.75" customHeight="1">
      <c r="A39" s="1077"/>
      <c r="B39" s="1036"/>
      <c r="C39" s="1037"/>
      <c r="D39" s="1038"/>
      <c r="E39" s="135"/>
      <c r="F39" s="135"/>
      <c r="G39" s="132">
        <f t="shared" si="1"/>
        <v>0</v>
      </c>
      <c r="H39" s="136"/>
      <c r="I39" s="739"/>
      <c r="J39" s="739"/>
      <c r="K39" s="755"/>
      <c r="L39" s="759"/>
      <c r="M39" s="740"/>
      <c r="N39" s="739"/>
      <c r="O39" s="757"/>
      <c r="P39" s="741"/>
      <c r="Q39" s="741"/>
      <c r="R39" s="741"/>
      <c r="S39" s="758"/>
    </row>
    <row r="40" spans="1:251" ht="20.25" customHeight="1">
      <c r="A40" s="1077"/>
      <c r="B40" s="1036"/>
      <c r="C40" s="1037"/>
      <c r="D40" s="1038"/>
      <c r="E40" s="135"/>
      <c r="F40" s="135"/>
      <c r="G40" s="132">
        <f t="shared" si="1"/>
        <v>0</v>
      </c>
      <c r="H40" s="136"/>
      <c r="I40" s="739"/>
      <c r="J40" s="739"/>
      <c r="K40" s="755"/>
      <c r="L40" s="759"/>
      <c r="M40" s="740"/>
      <c r="N40" s="739"/>
      <c r="O40" s="757"/>
      <c r="P40" s="741"/>
      <c r="Q40" s="741"/>
      <c r="R40" s="741"/>
      <c r="S40" s="758"/>
    </row>
    <row r="41" spans="1:251" ht="23.25" customHeight="1" thickBot="1">
      <c r="A41" s="1077"/>
      <c r="B41" s="1036"/>
      <c r="C41" s="1037"/>
      <c r="D41" s="1038"/>
      <c r="E41" s="135"/>
      <c r="F41" s="135"/>
      <c r="G41" s="132">
        <f t="shared" si="1"/>
        <v>0</v>
      </c>
      <c r="H41" s="136"/>
      <c r="I41" s="739"/>
      <c r="J41" s="739"/>
      <c r="K41" s="755"/>
      <c r="L41" s="759"/>
      <c r="M41" s="740"/>
      <c r="N41" s="739"/>
      <c r="O41" s="757"/>
      <c r="P41" s="741"/>
      <c r="Q41" s="741"/>
      <c r="R41" s="741"/>
      <c r="S41" s="758"/>
    </row>
    <row r="42" spans="1:251" ht="23.25" hidden="1" customHeight="1">
      <c r="A42" s="1077"/>
      <c r="B42" s="1036"/>
      <c r="C42" s="1037"/>
      <c r="D42" s="1038"/>
      <c r="E42" s="135"/>
      <c r="F42" s="135"/>
      <c r="G42" s="132">
        <f t="shared" si="1"/>
        <v>0</v>
      </c>
      <c r="H42" s="136"/>
      <c r="I42" s="739"/>
      <c r="J42" s="739"/>
      <c r="K42" s="755">
        <f t="shared" si="2"/>
        <v>0</v>
      </c>
      <c r="L42" s="759"/>
      <c r="M42" s="740"/>
      <c r="N42" s="739"/>
      <c r="O42" s="757">
        <f t="shared" si="3"/>
        <v>0</v>
      </c>
      <c r="P42" s="741"/>
      <c r="Q42" s="741">
        <f t="shared" si="5"/>
        <v>0</v>
      </c>
      <c r="R42" s="741">
        <f t="shared" si="4"/>
        <v>0</v>
      </c>
      <c r="S42" s="758">
        <f t="shared" si="4"/>
        <v>0</v>
      </c>
    </row>
    <row r="43" spans="1:251" ht="36.75" hidden="1" customHeight="1">
      <c r="A43" s="1077"/>
      <c r="B43" s="1033"/>
      <c r="C43" s="1034"/>
      <c r="D43" s="1035"/>
      <c r="E43" s="135"/>
      <c r="F43" s="135"/>
      <c r="G43" s="132">
        <f t="shared" si="1"/>
        <v>0</v>
      </c>
      <c r="H43" s="136"/>
      <c r="I43" s="739"/>
      <c r="J43" s="739"/>
      <c r="K43" s="755"/>
      <c r="L43" s="759"/>
      <c r="M43" s="740"/>
      <c r="N43" s="739"/>
      <c r="O43" s="757"/>
      <c r="P43" s="741"/>
      <c r="Q43" s="741"/>
      <c r="R43" s="741"/>
      <c r="S43" s="758"/>
    </row>
    <row r="44" spans="1:251" ht="30" hidden="1" customHeight="1" thickBot="1">
      <c r="A44" s="1078"/>
      <c r="B44" s="1073"/>
      <c r="C44" s="1074"/>
      <c r="D44" s="1075"/>
      <c r="E44" s="135"/>
      <c r="F44" s="135"/>
      <c r="G44" s="132">
        <f t="shared" si="1"/>
        <v>0</v>
      </c>
      <c r="H44" s="136"/>
      <c r="I44" s="739"/>
      <c r="J44" s="739"/>
      <c r="K44" s="755">
        <f t="shared" si="2"/>
        <v>0</v>
      </c>
      <c r="L44" s="759"/>
      <c r="M44" s="740"/>
      <c r="N44" s="739"/>
      <c r="O44" s="757">
        <f t="shared" si="3"/>
        <v>0</v>
      </c>
      <c r="P44" s="741"/>
      <c r="Q44" s="741">
        <f t="shared" si="5"/>
        <v>0</v>
      </c>
      <c r="R44" s="741">
        <f t="shared" si="4"/>
        <v>0</v>
      </c>
      <c r="S44" s="758">
        <f t="shared" si="4"/>
        <v>0</v>
      </c>
    </row>
    <row r="45" spans="1:251" ht="21" thickBot="1">
      <c r="A45" s="1012" t="s">
        <v>51</v>
      </c>
      <c r="B45" s="1013"/>
      <c r="C45" s="137"/>
      <c r="D45" s="138"/>
      <c r="E45" s="139">
        <f t="shared" ref="E45:S45" si="6">E34</f>
        <v>0</v>
      </c>
      <c r="F45" s="140">
        <f t="shared" si="6"/>
        <v>0</v>
      </c>
      <c r="G45" s="140">
        <f t="shared" si="6"/>
        <v>0</v>
      </c>
      <c r="H45" s="140">
        <f t="shared" si="6"/>
        <v>0</v>
      </c>
      <c r="I45" s="760">
        <f t="shared" si="6"/>
        <v>0</v>
      </c>
      <c r="J45" s="760">
        <f t="shared" si="6"/>
        <v>0</v>
      </c>
      <c r="K45" s="760">
        <f t="shared" si="6"/>
        <v>0</v>
      </c>
      <c r="L45" s="760">
        <f t="shared" si="6"/>
        <v>0</v>
      </c>
      <c r="M45" s="760">
        <f t="shared" si="6"/>
        <v>0</v>
      </c>
      <c r="N45" s="760">
        <f t="shared" si="6"/>
        <v>0</v>
      </c>
      <c r="O45" s="760">
        <f t="shared" si="6"/>
        <v>0</v>
      </c>
      <c r="P45" s="760">
        <f t="shared" si="6"/>
        <v>0</v>
      </c>
      <c r="Q45" s="760">
        <f t="shared" si="6"/>
        <v>0</v>
      </c>
      <c r="R45" s="760">
        <f t="shared" si="6"/>
        <v>0</v>
      </c>
      <c r="S45" s="760">
        <f t="shared" si="6"/>
        <v>0</v>
      </c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</row>
    <row r="46" spans="1:251" ht="24" customHeight="1">
      <c r="B46" s="662"/>
      <c r="C46" s="661"/>
      <c r="D46" s="142"/>
      <c r="E46" s="142"/>
      <c r="F46" s="142"/>
      <c r="G46" s="142"/>
      <c r="H46" s="143"/>
      <c r="I46" s="142"/>
      <c r="J46" s="142"/>
      <c r="K46" s="142"/>
    </row>
    <row r="47" spans="1:251" ht="27.75" customHeight="1">
      <c r="B47" s="761" t="s">
        <v>220</v>
      </c>
      <c r="C47" s="762"/>
      <c r="D47" s="762"/>
      <c r="E47" s="762"/>
      <c r="F47" s="762"/>
      <c r="G47" s="762"/>
      <c r="H47" s="763"/>
      <c r="I47" s="763"/>
      <c r="J47" s="763"/>
      <c r="K47" s="763"/>
      <c r="L47" s="763"/>
      <c r="M47" s="763"/>
    </row>
    <row r="48" spans="1:251" ht="14.25">
      <c r="B48" s="144"/>
      <c r="C48" s="145"/>
    </row>
    <row r="49" spans="1:19" ht="14.25">
      <c r="B49" s="144"/>
      <c r="C49" s="145"/>
    </row>
    <row r="50" spans="1:19" ht="14.25">
      <c r="B50" s="144"/>
      <c r="C50" s="145"/>
    </row>
    <row r="51" spans="1:19" ht="14.25">
      <c r="B51" s="144"/>
      <c r="C51" s="145"/>
    </row>
    <row r="53" spans="1:19" ht="25.5" customHeight="1">
      <c r="A53" s="1007" t="s">
        <v>197</v>
      </c>
      <c r="B53" s="1007"/>
      <c r="C53" s="1007"/>
      <c r="D53" s="1007"/>
      <c r="E53" s="1007"/>
      <c r="F53" s="1007"/>
      <c r="G53" s="1007"/>
      <c r="H53" s="1007"/>
      <c r="I53" s="1007"/>
      <c r="J53" s="1007"/>
      <c r="K53" s="1007"/>
      <c r="L53" s="1007"/>
      <c r="M53" s="1007"/>
      <c r="N53" s="1007"/>
      <c r="O53" s="1007"/>
      <c r="P53" s="1007"/>
      <c r="Q53" s="1007"/>
      <c r="R53" s="1007"/>
      <c r="S53" s="1007"/>
    </row>
    <row r="54" spans="1:19" hidden="1"/>
    <row r="55" spans="1:19" ht="16.5" thickBot="1">
      <c r="I55" s="1054" t="s">
        <v>203</v>
      </c>
      <c r="J55" s="1054"/>
      <c r="K55" s="1054"/>
      <c r="L55" s="1054"/>
      <c r="M55" s="1054"/>
      <c r="N55" s="1054"/>
      <c r="O55" s="1054"/>
      <c r="P55" s="1054"/>
      <c r="Q55" s="1055"/>
      <c r="R55" s="1055"/>
      <c r="S55" s="1055"/>
    </row>
    <row r="56" spans="1:19" ht="18.75" thickBot="1">
      <c r="A56" s="1079" t="s">
        <v>104</v>
      </c>
      <c r="B56" s="1080"/>
      <c r="C56" s="1081" t="s">
        <v>105</v>
      </c>
      <c r="D56" s="1081"/>
      <c r="E56" s="1081"/>
      <c r="F56" s="1081"/>
      <c r="G56" s="1081"/>
      <c r="H56" s="1081"/>
      <c r="I56" s="1081"/>
      <c r="J56" s="1081"/>
      <c r="K56" s="1081"/>
      <c r="L56" s="1081"/>
      <c r="M56" s="1081"/>
      <c r="N56" s="1081"/>
      <c r="O56" s="1081"/>
      <c r="P56" s="1081"/>
      <c r="Q56" s="1081"/>
      <c r="R56" s="1081"/>
      <c r="S56" s="1082"/>
    </row>
    <row r="57" spans="1:19" ht="18.75" thickBot="1">
      <c r="A57" s="1010" t="s">
        <v>106</v>
      </c>
      <c r="B57" s="1011"/>
      <c r="C57" s="1081" t="s">
        <v>107</v>
      </c>
      <c r="D57" s="1081"/>
      <c r="E57" s="1081"/>
      <c r="F57" s="1081"/>
      <c r="G57" s="1081"/>
      <c r="H57" s="1081"/>
      <c r="I57" s="1081"/>
      <c r="J57" s="1081"/>
      <c r="K57" s="1081"/>
      <c r="L57" s="1081"/>
      <c r="M57" s="1081"/>
      <c r="N57" s="1081"/>
      <c r="O57" s="1081"/>
      <c r="P57" s="1081"/>
      <c r="Q57" s="1081"/>
      <c r="R57" s="1081"/>
      <c r="S57" s="1082"/>
    </row>
    <row r="58" spans="1:19" ht="24" customHeight="1">
      <c r="A58" s="1083" t="s">
        <v>2</v>
      </c>
      <c r="B58" s="1050"/>
      <c r="C58" s="1084" t="s">
        <v>141</v>
      </c>
      <c r="D58" s="1084"/>
      <c r="E58" s="1084"/>
      <c r="F58" s="1084"/>
      <c r="G58" s="1084"/>
      <c r="H58" s="1084"/>
      <c r="I58" s="1084"/>
      <c r="J58" s="1084"/>
      <c r="K58" s="1084"/>
      <c r="L58" s="1084"/>
      <c r="M58" s="1084"/>
      <c r="N58" s="1084"/>
      <c r="O58" s="1084"/>
      <c r="P58" s="1084"/>
      <c r="Q58" s="1084"/>
      <c r="R58" s="1084"/>
      <c r="S58" s="1085"/>
    </row>
    <row r="59" spans="1:19" ht="22.5" customHeight="1">
      <c r="A59" s="77"/>
      <c r="B59" s="78" t="s">
        <v>108</v>
      </c>
      <c r="C59" s="1095" t="s">
        <v>142</v>
      </c>
      <c r="D59" s="1095"/>
      <c r="E59" s="1095"/>
      <c r="F59" s="1095"/>
      <c r="G59" s="1095"/>
      <c r="H59" s="1095"/>
      <c r="I59" s="1095"/>
      <c r="J59" s="1095"/>
      <c r="K59" s="1095"/>
      <c r="L59" s="1095"/>
      <c r="M59" s="1095"/>
      <c r="N59" s="1095"/>
      <c r="O59" s="1095"/>
      <c r="P59" s="1095"/>
      <c r="Q59" s="1095"/>
      <c r="R59" s="1095"/>
      <c r="S59" s="1096"/>
    </row>
    <row r="60" spans="1:19" ht="21" customHeight="1">
      <c r="A60" s="77"/>
      <c r="B60" s="78" t="s">
        <v>3</v>
      </c>
      <c r="C60" s="1097" t="s">
        <v>110</v>
      </c>
      <c r="D60" s="1091"/>
      <c r="E60" s="1091"/>
      <c r="F60" s="1091"/>
      <c r="G60" s="1091"/>
      <c r="H60" s="1091"/>
      <c r="I60" s="1091"/>
      <c r="J60" s="1091"/>
      <c r="K60" s="1091"/>
      <c r="L60" s="1091"/>
      <c r="M60" s="1091"/>
      <c r="N60" s="1091"/>
      <c r="O60" s="1091"/>
      <c r="P60" s="1091"/>
      <c r="Q60" s="1091"/>
      <c r="R60" s="1091"/>
      <c r="S60" s="1098"/>
    </row>
    <row r="61" spans="1:19" ht="18">
      <c r="A61" s="77"/>
      <c r="B61" s="78" t="s">
        <v>111</v>
      </c>
      <c r="C61" s="1095" t="s">
        <v>143</v>
      </c>
      <c r="D61" s="1095"/>
      <c r="E61" s="1095"/>
      <c r="F61" s="1095"/>
      <c r="G61" s="1095"/>
      <c r="H61" s="1095"/>
      <c r="I61" s="1095"/>
      <c r="J61" s="1095"/>
      <c r="K61" s="1095"/>
      <c r="L61" s="1095"/>
      <c r="M61" s="1095"/>
      <c r="N61" s="1095"/>
      <c r="O61" s="1095"/>
      <c r="P61" s="1095"/>
      <c r="Q61" s="1095"/>
      <c r="R61" s="1095"/>
      <c r="S61" s="1096"/>
    </row>
    <row r="62" spans="1:19" ht="20.25">
      <c r="A62" s="77"/>
      <c r="B62" s="147" t="s">
        <v>206</v>
      </c>
      <c r="C62" s="774">
        <v>54000000</v>
      </c>
      <c r="D62" s="148"/>
      <c r="E62" s="148"/>
      <c r="F62" s="148"/>
      <c r="G62" s="650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9"/>
    </row>
    <row r="63" spans="1:19" ht="25.5" customHeight="1">
      <c r="A63" s="77"/>
      <c r="B63" s="78"/>
      <c r="C63" s="1099" t="s">
        <v>204</v>
      </c>
      <c r="D63" s="1099"/>
      <c r="E63" s="1099"/>
      <c r="F63" s="1099"/>
      <c r="G63" s="1099"/>
      <c r="H63" s="1099"/>
      <c r="I63" s="1099"/>
      <c r="J63" s="1099"/>
      <c r="K63" s="1099"/>
      <c r="L63" s="1099"/>
      <c r="M63" s="1099"/>
      <c r="N63" s="1099"/>
      <c r="O63" s="1099"/>
      <c r="P63" s="1099"/>
      <c r="Q63" s="1099"/>
      <c r="R63" s="1099"/>
      <c r="S63" s="149"/>
    </row>
    <row r="64" spans="1:19" ht="16.5" customHeight="1">
      <c r="A64" s="77"/>
      <c r="B64" s="1050" t="s">
        <v>4</v>
      </c>
      <c r="C64" s="1051" t="s">
        <v>205</v>
      </c>
      <c r="D64" s="1051"/>
      <c r="E64" s="1051"/>
      <c r="F64" s="1051"/>
      <c r="G64" s="1051"/>
      <c r="H64" s="1051"/>
      <c r="I64" s="1051"/>
      <c r="J64" s="1051"/>
      <c r="K64" s="1051"/>
      <c r="L64" s="1051"/>
      <c r="M64" s="1051"/>
      <c r="N64" s="1051"/>
      <c r="O64" s="1051"/>
      <c r="P64" s="1051"/>
      <c r="Q64" s="1051"/>
      <c r="R64" s="1051"/>
      <c r="S64" s="150"/>
    </row>
    <row r="65" spans="1:19" ht="23.25" customHeight="1">
      <c r="A65" s="77"/>
      <c r="B65" s="1050"/>
      <c r="C65" s="1052" t="s">
        <v>207</v>
      </c>
      <c r="D65" s="1052"/>
      <c r="E65" s="1052"/>
      <c r="F65" s="1052"/>
      <c r="G65" s="1052"/>
      <c r="H65" s="1052"/>
      <c r="I65" s="1052"/>
      <c r="J65" s="1052"/>
      <c r="K65" s="1052"/>
      <c r="L65" s="1052"/>
      <c r="M65" s="1052"/>
      <c r="N65" s="1052"/>
      <c r="O65" s="1052"/>
      <c r="P65" s="1052"/>
      <c r="Q65" s="1052"/>
      <c r="R65" s="1052"/>
      <c r="S65" s="150"/>
    </row>
    <row r="66" spans="1:19" ht="21.75" customHeight="1">
      <c r="A66" s="77"/>
      <c r="B66" s="1050"/>
      <c r="C66" s="1053"/>
      <c r="D66" s="1053"/>
      <c r="E66" s="1053"/>
      <c r="F66" s="1053"/>
      <c r="G66" s="1053"/>
      <c r="H66" s="1053"/>
      <c r="I66" s="1053"/>
      <c r="J66" s="1053"/>
      <c r="K66" s="1053"/>
      <c r="L66" s="1053"/>
      <c r="M66" s="1053"/>
      <c r="N66" s="1053"/>
      <c r="O66" s="1053"/>
      <c r="P66" s="1053"/>
      <c r="Q66" s="1053"/>
      <c r="R66" s="1053"/>
      <c r="S66" s="150"/>
    </row>
    <row r="67" spans="1:19" ht="11.25" customHeight="1" thickBot="1">
      <c r="A67" s="152"/>
      <c r="B67" s="153"/>
      <c r="C67" s="154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0"/>
    </row>
    <row r="68" spans="1:19" ht="18" customHeight="1">
      <c r="A68" s="102"/>
      <c r="B68" s="657" t="s">
        <v>187</v>
      </c>
      <c r="C68" s="83">
        <v>16000000</v>
      </c>
      <c r="D68" s="1052" t="s">
        <v>207</v>
      </c>
      <c r="E68" s="1052"/>
      <c r="F68" s="1052"/>
      <c r="G68" s="1052"/>
      <c r="H68" s="1052"/>
      <c r="I68" s="1052"/>
      <c r="J68" s="1052"/>
      <c r="K68" s="1052"/>
      <c r="L68" s="1052"/>
      <c r="M68" s="1052"/>
      <c r="N68" s="1052"/>
      <c r="O68" s="1052"/>
      <c r="P68" s="1052"/>
      <c r="Q68" s="1052"/>
      <c r="R68" s="1052"/>
      <c r="S68" s="1052"/>
    </row>
    <row r="69" spans="1:19" ht="18" customHeight="1">
      <c r="A69" s="102"/>
      <c r="B69" s="657" t="s">
        <v>195</v>
      </c>
      <c r="C69" s="83">
        <v>16000000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663"/>
    </row>
    <row r="70" spans="1:19" ht="18" customHeight="1">
      <c r="A70" s="102"/>
      <c r="B70" s="657" t="s">
        <v>201</v>
      </c>
      <c r="C70" s="83">
        <v>271834.15999999997</v>
      </c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663"/>
    </row>
    <row r="71" spans="1:19" ht="24" customHeight="1">
      <c r="A71" s="102"/>
      <c r="B71" s="657" t="s">
        <v>194</v>
      </c>
      <c r="C71" s="717"/>
      <c r="D71" s="1092"/>
      <c r="E71" s="1092"/>
      <c r="F71" s="1092"/>
      <c r="G71" s="1092"/>
      <c r="H71" s="1092"/>
      <c r="I71" s="1092"/>
      <c r="J71" s="1092"/>
      <c r="K71" s="1092"/>
      <c r="L71" s="1092"/>
      <c r="M71" s="1092"/>
      <c r="N71" s="1092"/>
      <c r="O71" s="1092"/>
      <c r="P71" s="1092"/>
      <c r="Q71" s="1092"/>
      <c r="R71" s="1092"/>
      <c r="S71" s="1093"/>
    </row>
    <row r="72" spans="1:19" ht="20.25" customHeight="1" thickBot="1">
      <c r="A72" s="102"/>
      <c r="B72" s="85" t="s">
        <v>182</v>
      </c>
      <c r="C72" s="157">
        <v>0</v>
      </c>
      <c r="D72" s="1093"/>
      <c r="E72" s="1094"/>
      <c r="F72" s="1094"/>
      <c r="G72" s="1094"/>
      <c r="H72" s="1094"/>
      <c r="I72" s="1094"/>
      <c r="J72" s="1094"/>
      <c r="K72" s="1094"/>
      <c r="L72" s="1094"/>
      <c r="M72" s="1094"/>
      <c r="N72" s="1094"/>
      <c r="O72" s="1094"/>
      <c r="P72" s="1094"/>
      <c r="Q72" s="1094"/>
      <c r="R72" s="1094"/>
      <c r="S72" s="1094"/>
    </row>
    <row r="73" spans="1:19" ht="24.75" customHeight="1" thickBot="1">
      <c r="A73" s="102"/>
      <c r="B73" s="88" t="s">
        <v>120</v>
      </c>
      <c r="C73" s="158">
        <f>C71+C72+C80</f>
        <v>0</v>
      </c>
      <c r="D73" s="159"/>
      <c r="E73" s="1087"/>
      <c r="F73" s="1087"/>
      <c r="G73" s="1087"/>
      <c r="H73" s="1087"/>
      <c r="I73" s="1087"/>
      <c r="J73" s="1087"/>
      <c r="K73" s="1087"/>
      <c r="L73" s="1087"/>
      <c r="M73" s="1087"/>
      <c r="N73" s="1087"/>
      <c r="O73" s="1087"/>
      <c r="P73" s="1087"/>
      <c r="Q73" s="1087"/>
      <c r="R73" s="1087"/>
      <c r="S73" s="160"/>
    </row>
    <row r="74" spans="1:19" ht="27.75" customHeight="1" thickBot="1">
      <c r="A74" s="102"/>
      <c r="B74" s="88" t="s">
        <v>121</v>
      </c>
      <c r="C74" s="767">
        <f>C71+C72+D80</f>
        <v>0</v>
      </c>
      <c r="D74" s="161"/>
      <c r="E74" s="1088"/>
      <c r="F74" s="1088"/>
      <c r="G74" s="1088"/>
      <c r="H74" s="1088"/>
      <c r="I74" s="1088"/>
      <c r="J74" s="1088"/>
      <c r="K74" s="1088"/>
      <c r="L74" s="1088"/>
      <c r="M74" s="1088"/>
      <c r="N74" s="1088"/>
      <c r="O74" s="1088"/>
      <c r="P74" s="1089"/>
      <c r="Q74" s="1089"/>
      <c r="R74" s="1089"/>
      <c r="S74" s="156"/>
    </row>
    <row r="75" spans="1:19" ht="45.75" customHeight="1" thickBot="1">
      <c r="A75" s="102"/>
      <c r="B75" s="90" t="s">
        <v>185</v>
      </c>
      <c r="C75" s="269">
        <f>C72+C71</f>
        <v>0</v>
      </c>
      <c r="D75" s="162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4"/>
      <c r="Q75" s="164"/>
      <c r="R75" s="164"/>
      <c r="S75" s="165"/>
    </row>
    <row r="76" spans="1:19" ht="30" customHeight="1" thickBot="1">
      <c r="A76" s="102"/>
      <c r="B76" s="166" t="s">
        <v>122</v>
      </c>
      <c r="C76" s="768" t="s">
        <v>123</v>
      </c>
      <c r="D76" s="1046" t="s">
        <v>124</v>
      </c>
      <c r="E76" s="1047"/>
      <c r="F76" s="1048" t="s">
        <v>125</v>
      </c>
      <c r="G76" s="1049"/>
      <c r="H76" s="167"/>
      <c r="I76" s="167"/>
      <c r="J76" s="167"/>
      <c r="K76" s="167"/>
      <c r="L76" s="167"/>
      <c r="M76" s="167"/>
      <c r="N76" s="167"/>
      <c r="O76" s="168"/>
      <c r="P76" s="169"/>
      <c r="Q76" s="169"/>
      <c r="R76" s="169"/>
      <c r="S76" s="170"/>
    </row>
    <row r="77" spans="1:19" ht="22.5" customHeight="1">
      <c r="A77" s="102"/>
      <c r="B77" s="171">
        <v>2022</v>
      </c>
      <c r="C77" s="172">
        <f>E93</f>
        <v>0</v>
      </c>
      <c r="D77" s="1020">
        <f>F93</f>
        <v>0</v>
      </c>
      <c r="E77" s="1020"/>
      <c r="F77" s="1020">
        <f>C77-D77</f>
        <v>0</v>
      </c>
      <c r="G77" s="1021"/>
      <c r="H77" s="148"/>
      <c r="I77" s="1090"/>
      <c r="J77" s="1090"/>
      <c r="K77" s="1091"/>
      <c r="L77" s="1091"/>
      <c r="M77" s="148"/>
      <c r="N77" s="148"/>
      <c r="O77" s="148"/>
      <c r="P77" s="148"/>
      <c r="Q77" s="148"/>
      <c r="R77" s="169"/>
      <c r="S77" s="170"/>
    </row>
    <row r="78" spans="1:19" ht="18.75" customHeight="1">
      <c r="A78" s="102"/>
      <c r="B78" s="173">
        <v>2023</v>
      </c>
      <c r="C78" s="600">
        <f>I93</f>
        <v>0</v>
      </c>
      <c r="D78" s="1023">
        <f>J93</f>
        <v>0</v>
      </c>
      <c r="E78" s="1023"/>
      <c r="F78" s="1023">
        <f>C78-D78</f>
        <v>0</v>
      </c>
      <c r="G78" s="1024"/>
      <c r="H78" s="148"/>
      <c r="I78" s="1090"/>
      <c r="J78" s="1090"/>
      <c r="K78" s="1091"/>
      <c r="L78" s="1091"/>
      <c r="M78" s="148"/>
      <c r="N78" s="148"/>
      <c r="O78" s="148"/>
      <c r="P78" s="148"/>
      <c r="Q78" s="148"/>
      <c r="R78" s="169"/>
      <c r="S78" s="170"/>
    </row>
    <row r="79" spans="1:19" ht="20.25" customHeight="1" thickBot="1">
      <c r="A79" s="174"/>
      <c r="B79" s="175">
        <v>2024</v>
      </c>
      <c r="C79" s="176">
        <f>M93</f>
        <v>0</v>
      </c>
      <c r="D79" s="1014">
        <f>N93</f>
        <v>0</v>
      </c>
      <c r="E79" s="1014"/>
      <c r="F79" s="1014">
        <f>C79-D79</f>
        <v>0</v>
      </c>
      <c r="G79" s="1015"/>
      <c r="H79" s="1108"/>
      <c r="I79" s="1109"/>
      <c r="J79" s="1109"/>
      <c r="K79" s="1109"/>
      <c r="L79" s="1109"/>
      <c r="M79" s="1109"/>
      <c r="N79" s="1109"/>
      <c r="O79" s="1109"/>
      <c r="P79" s="1109"/>
      <c r="Q79" s="1109"/>
      <c r="R79" s="1109"/>
      <c r="S79" s="1110"/>
    </row>
    <row r="80" spans="1:19" ht="25.5" customHeight="1" thickBot="1">
      <c r="A80" s="177"/>
      <c r="B80" s="103" t="s">
        <v>126</v>
      </c>
      <c r="C80" s="178">
        <f>SUM(C77:C79)</f>
        <v>0</v>
      </c>
      <c r="D80" s="1017">
        <f>SUM(D77:D79)</f>
        <v>0</v>
      </c>
      <c r="E80" s="1017"/>
      <c r="F80" s="1017">
        <f>SUM(F77:F79)</f>
        <v>0</v>
      </c>
      <c r="G80" s="1017"/>
      <c r="H80" s="108">
        <f>H77+H78+H79</f>
        <v>0</v>
      </c>
      <c r="I80" s="108"/>
      <c r="J80" s="108"/>
      <c r="K80" s="1086"/>
      <c r="L80" s="1086"/>
      <c r="M80" s="179"/>
      <c r="N80" s="179"/>
      <c r="O80" s="180"/>
      <c r="P80" s="180"/>
      <c r="Q80" s="180"/>
      <c r="R80" s="180"/>
      <c r="S80" s="181"/>
    </row>
    <row r="81" spans="1:251" ht="19.5" customHeight="1" thickBot="1">
      <c r="A81" s="1100" t="s">
        <v>127</v>
      </c>
      <c r="B81" s="1101"/>
      <c r="C81" s="1101"/>
      <c r="D81" s="1101"/>
      <c r="E81" s="1101"/>
      <c r="F81" s="1101"/>
      <c r="G81" s="1101"/>
      <c r="H81" s="1101"/>
      <c r="I81" s="1101"/>
      <c r="J81" s="1101"/>
      <c r="K81" s="1101"/>
      <c r="L81" s="1101"/>
      <c r="M81" s="1101"/>
      <c r="N81" s="1101"/>
      <c r="O81" s="1101"/>
      <c r="P81" s="1101"/>
      <c r="Q81" s="1101"/>
      <c r="R81" s="1101"/>
      <c r="S81" s="1102"/>
    </row>
    <row r="82" spans="1:251" ht="15" hidden="1" customHeight="1">
      <c r="A82" s="1103" t="s">
        <v>128</v>
      </c>
      <c r="B82" s="1104"/>
      <c r="C82" s="1104"/>
      <c r="D82" s="1104"/>
      <c r="E82" s="1104"/>
      <c r="F82" s="1104"/>
      <c r="G82" s="1104"/>
      <c r="H82" s="1104"/>
      <c r="I82" s="1104"/>
      <c r="J82" s="1104"/>
      <c r="K82" s="1104"/>
      <c r="L82" s="1104"/>
      <c r="M82" s="1104"/>
      <c r="N82" s="1104"/>
      <c r="O82" s="1104"/>
      <c r="P82" s="1104"/>
      <c r="Q82" s="1104"/>
      <c r="R82" s="1104"/>
      <c r="S82" s="1105"/>
    </row>
    <row r="83" spans="1:251" ht="18.75" hidden="1" thickBot="1">
      <c r="A83" s="1106" t="s">
        <v>144</v>
      </c>
      <c r="B83" s="1107"/>
      <c r="C83" s="1107"/>
      <c r="D83" s="1107"/>
      <c r="E83" s="1107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3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  <c r="HD83" s="71"/>
      <c r="HE83" s="71"/>
      <c r="HF83" s="71"/>
      <c r="HG83" s="71"/>
      <c r="HH83" s="71"/>
      <c r="HI83" s="71"/>
      <c r="HJ83" s="71"/>
      <c r="HK83" s="71"/>
      <c r="HL83" s="71"/>
      <c r="HM83" s="71"/>
      <c r="HN83" s="71"/>
      <c r="HO83" s="71"/>
      <c r="HP83" s="71"/>
      <c r="HQ83" s="71"/>
      <c r="HR83" s="71"/>
      <c r="HS83" s="71"/>
      <c r="HT83" s="71"/>
      <c r="HU83" s="71"/>
      <c r="HV83" s="71"/>
      <c r="HW83" s="71"/>
      <c r="HX83" s="71"/>
      <c r="HY83" s="71"/>
      <c r="HZ83" s="71"/>
      <c r="IA83" s="71"/>
      <c r="IB83" s="71"/>
      <c r="IC83" s="71"/>
      <c r="ID83" s="71"/>
      <c r="IE83" s="71"/>
      <c r="IF83" s="71"/>
      <c r="IG83" s="71"/>
      <c r="IH83" s="71"/>
      <c r="II83" s="71"/>
      <c r="IJ83" s="71"/>
      <c r="IK83" s="71"/>
      <c r="IL83" s="71"/>
      <c r="IM83" s="71"/>
      <c r="IN83" s="71"/>
      <c r="IO83" s="71"/>
      <c r="IP83" s="71"/>
      <c r="IQ83" s="71"/>
    </row>
    <row r="84" spans="1:251" ht="18.75" hidden="1" customHeight="1">
      <c r="A84" s="1139" t="s">
        <v>133</v>
      </c>
      <c r="B84" s="1140"/>
      <c r="C84" s="1141"/>
      <c r="D84" s="1142"/>
      <c r="E84" s="1143"/>
      <c r="F84" s="1143"/>
      <c r="G84" s="1144"/>
      <c r="H84" s="1145"/>
      <c r="I84" s="1146"/>
      <c r="J84" s="1146"/>
      <c r="K84" s="1147"/>
      <c r="L84" s="1145"/>
      <c r="M84" s="1146"/>
      <c r="N84" s="1146"/>
      <c r="O84" s="1147"/>
      <c r="P84" s="185"/>
      <c r="Q84" s="1148"/>
      <c r="R84" s="1149"/>
      <c r="S84" s="1150"/>
    </row>
    <row r="85" spans="1:251" ht="18" customHeight="1" thickBot="1">
      <c r="A85" s="1136"/>
      <c r="B85" s="1028"/>
      <c r="C85" s="1029"/>
      <c r="D85" s="115"/>
      <c r="E85" s="1067" t="s">
        <v>131</v>
      </c>
      <c r="F85" s="1068"/>
      <c r="G85" s="1069"/>
      <c r="H85" s="184"/>
      <c r="I85" s="1151" t="s">
        <v>183</v>
      </c>
      <c r="J85" s="1152"/>
      <c r="K85" s="1153"/>
      <c r="L85" s="113"/>
      <c r="M85" s="1130" t="s">
        <v>184</v>
      </c>
      <c r="N85" s="1131"/>
      <c r="O85" s="1132"/>
      <c r="P85" s="114"/>
      <c r="Q85" s="1130" t="s">
        <v>51</v>
      </c>
      <c r="R85" s="1131"/>
      <c r="S85" s="1132"/>
    </row>
    <row r="86" spans="1:251" ht="53.25" customHeight="1" thickBot="1">
      <c r="A86" s="1025" t="s">
        <v>200</v>
      </c>
      <c r="B86" s="1026"/>
      <c r="C86" s="665"/>
      <c r="D86" s="718" t="s">
        <v>193</v>
      </c>
      <c r="E86" s="186" t="s">
        <v>135</v>
      </c>
      <c r="F86" s="187" t="s">
        <v>124</v>
      </c>
      <c r="G86" s="188" t="s">
        <v>125</v>
      </c>
      <c r="H86" s="189" t="s">
        <v>134</v>
      </c>
      <c r="I86" s="119" t="s">
        <v>123</v>
      </c>
      <c r="J86" s="120" t="s">
        <v>124</v>
      </c>
      <c r="K86" s="121" t="s">
        <v>125</v>
      </c>
      <c r="L86" s="122" t="s">
        <v>134</v>
      </c>
      <c r="M86" s="123" t="s">
        <v>123</v>
      </c>
      <c r="N86" s="124" t="s">
        <v>124</v>
      </c>
      <c r="O86" s="125" t="s">
        <v>125</v>
      </c>
      <c r="P86" s="126" t="s">
        <v>134</v>
      </c>
      <c r="Q86" s="127" t="s">
        <v>136</v>
      </c>
      <c r="R86" s="128" t="s">
        <v>137</v>
      </c>
      <c r="S86" s="129" t="s">
        <v>138</v>
      </c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5"/>
      <c r="FG86" s="75"/>
      <c r="FH86" s="75"/>
      <c r="FI86" s="75"/>
      <c r="FJ86" s="75"/>
      <c r="FK86" s="75"/>
      <c r="FL86" s="75"/>
      <c r="FM86" s="75"/>
      <c r="FN86" s="75"/>
      <c r="FO86" s="75"/>
      <c r="FP86" s="75"/>
      <c r="FQ86" s="75"/>
      <c r="FR86" s="75"/>
      <c r="FS86" s="75"/>
      <c r="FT86" s="75"/>
      <c r="FU86" s="75"/>
      <c r="FV86" s="75"/>
      <c r="FW86" s="75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5"/>
      <c r="GI86" s="75"/>
      <c r="GJ86" s="75"/>
      <c r="GK86" s="75"/>
      <c r="GL86" s="75"/>
      <c r="GM86" s="75"/>
      <c r="GN86" s="75"/>
      <c r="GO86" s="75"/>
      <c r="GP86" s="75"/>
      <c r="GQ86" s="75"/>
      <c r="GR86" s="75"/>
      <c r="GS86" s="75"/>
      <c r="GT86" s="75"/>
      <c r="GU86" s="75"/>
      <c r="GV86" s="75"/>
      <c r="GW86" s="75"/>
      <c r="GX86" s="75"/>
      <c r="GY86" s="75"/>
      <c r="GZ86" s="75"/>
      <c r="HA86" s="75"/>
      <c r="HB86" s="75"/>
      <c r="HC86" s="75"/>
      <c r="HD86" s="75"/>
      <c r="HE86" s="75"/>
      <c r="HF86" s="75"/>
      <c r="HG86" s="75"/>
      <c r="HH86" s="75"/>
      <c r="HI86" s="75"/>
      <c r="HJ86" s="75"/>
      <c r="HK86" s="75"/>
      <c r="HL86" s="75"/>
      <c r="HM86" s="75"/>
      <c r="HN86" s="75"/>
      <c r="HO86" s="75"/>
      <c r="HP86" s="75"/>
      <c r="HQ86" s="75"/>
      <c r="HR86" s="75"/>
      <c r="HS86" s="75"/>
      <c r="HT86" s="75"/>
      <c r="HU86" s="75"/>
      <c r="HV86" s="75"/>
      <c r="HW86" s="75"/>
      <c r="HX86" s="75"/>
      <c r="HY86" s="75"/>
      <c r="HZ86" s="75"/>
      <c r="IA86" s="75"/>
      <c r="IB86" s="75"/>
      <c r="IC86" s="75"/>
      <c r="ID86" s="75"/>
      <c r="IE86" s="75"/>
      <c r="IF86" s="75"/>
      <c r="IG86" s="75"/>
      <c r="IH86" s="75"/>
      <c r="II86" s="75"/>
      <c r="IJ86" s="75"/>
      <c r="IK86" s="75"/>
      <c r="IL86" s="75"/>
      <c r="IM86" s="75"/>
      <c r="IN86" s="75"/>
      <c r="IO86" s="75"/>
      <c r="IP86" s="75"/>
      <c r="IQ86" s="75"/>
    </row>
    <row r="87" spans="1:251" ht="27" customHeight="1" thickBot="1">
      <c r="A87" s="1137"/>
      <c r="B87" s="1138"/>
      <c r="C87" s="666"/>
      <c r="D87" s="190">
        <f>D88+D89+D90</f>
        <v>18000</v>
      </c>
      <c r="E87" s="190">
        <f>E88+E89+E90</f>
        <v>0</v>
      </c>
      <c r="F87" s="190">
        <f t="shared" ref="F87:R87" si="7">F88+F89+F90</f>
        <v>0</v>
      </c>
      <c r="G87" s="190">
        <f t="shared" si="7"/>
        <v>0</v>
      </c>
      <c r="H87" s="190">
        <f t="shared" si="7"/>
        <v>3750</v>
      </c>
      <c r="I87" s="190">
        <f t="shared" si="7"/>
        <v>0</v>
      </c>
      <c r="J87" s="190">
        <f t="shared" si="7"/>
        <v>0</v>
      </c>
      <c r="K87" s="190">
        <f t="shared" si="7"/>
        <v>0</v>
      </c>
      <c r="L87" s="190">
        <f t="shared" si="7"/>
        <v>0</v>
      </c>
      <c r="M87" s="190">
        <f t="shared" si="7"/>
        <v>0</v>
      </c>
      <c r="N87" s="190">
        <f t="shared" si="7"/>
        <v>0</v>
      </c>
      <c r="O87" s="190">
        <f t="shared" si="7"/>
        <v>0</v>
      </c>
      <c r="P87" s="190">
        <f t="shared" si="7"/>
        <v>0</v>
      </c>
      <c r="Q87" s="190">
        <f t="shared" si="7"/>
        <v>0</v>
      </c>
      <c r="R87" s="190">
        <f t="shared" si="7"/>
        <v>0</v>
      </c>
      <c r="S87" s="190" t="e">
        <f>#REF!+#REF!+S88+S89+S90</f>
        <v>#REF!</v>
      </c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5"/>
      <c r="FG87" s="75"/>
      <c r="FH87" s="75"/>
      <c r="FI87" s="75"/>
      <c r="FJ87" s="75"/>
      <c r="FK87" s="75"/>
      <c r="FL87" s="75"/>
      <c r="FM87" s="75"/>
      <c r="FN87" s="75"/>
      <c r="FO87" s="75"/>
      <c r="FP87" s="75"/>
      <c r="FQ87" s="75"/>
      <c r="FR87" s="75"/>
      <c r="FS87" s="75"/>
      <c r="FT87" s="75"/>
      <c r="FU87" s="75"/>
      <c r="FV87" s="75"/>
      <c r="FW87" s="75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5"/>
      <c r="GI87" s="75"/>
      <c r="GJ87" s="75"/>
      <c r="GK87" s="75"/>
      <c r="GL87" s="75"/>
      <c r="GM87" s="75"/>
      <c r="GN87" s="75"/>
      <c r="GO87" s="75"/>
      <c r="GP87" s="75"/>
      <c r="GQ87" s="75"/>
      <c r="GR87" s="75"/>
      <c r="GS87" s="75"/>
      <c r="GT87" s="75"/>
      <c r="GU87" s="75"/>
      <c r="GV87" s="75"/>
      <c r="GW87" s="75"/>
      <c r="GX87" s="75"/>
      <c r="GY87" s="75"/>
      <c r="GZ87" s="75"/>
      <c r="HA87" s="75"/>
      <c r="HB87" s="75"/>
      <c r="HC87" s="75"/>
      <c r="HD87" s="75"/>
      <c r="HE87" s="75"/>
      <c r="HF87" s="75"/>
      <c r="HG87" s="75"/>
      <c r="HH87" s="75"/>
      <c r="HI87" s="75"/>
      <c r="HJ87" s="75"/>
      <c r="HK87" s="75"/>
      <c r="HL87" s="75"/>
      <c r="HM87" s="75"/>
      <c r="HN87" s="75"/>
      <c r="HO87" s="75"/>
      <c r="HP87" s="75"/>
      <c r="HQ87" s="75"/>
      <c r="HR87" s="75"/>
      <c r="HS87" s="75"/>
      <c r="HT87" s="75"/>
      <c r="HU87" s="75"/>
      <c r="HV87" s="75"/>
      <c r="HW87" s="75"/>
      <c r="HX87" s="75"/>
      <c r="HY87" s="75"/>
      <c r="HZ87" s="75"/>
      <c r="IA87" s="75"/>
      <c r="IB87" s="75"/>
      <c r="IC87" s="75"/>
      <c r="ID87" s="75"/>
      <c r="IE87" s="75"/>
      <c r="IF87" s="75"/>
      <c r="IG87" s="75"/>
      <c r="IH87" s="75"/>
      <c r="II87" s="75"/>
      <c r="IJ87" s="75"/>
      <c r="IK87" s="75"/>
      <c r="IL87" s="75"/>
      <c r="IM87" s="75"/>
      <c r="IN87" s="75"/>
      <c r="IO87" s="75"/>
      <c r="IP87" s="75"/>
      <c r="IQ87" s="75"/>
    </row>
    <row r="88" spans="1:251" ht="52.5" customHeight="1" thickBot="1">
      <c r="A88" s="1133" t="s">
        <v>224</v>
      </c>
      <c r="B88" s="1134"/>
      <c r="C88" s="1135"/>
      <c r="D88" s="201">
        <v>18000</v>
      </c>
      <c r="E88" s="191"/>
      <c r="F88" s="200"/>
      <c r="G88" s="193">
        <f>E88-F88</f>
        <v>0</v>
      </c>
      <c r="H88" s="202">
        <v>0</v>
      </c>
      <c r="I88" s="203">
        <v>0</v>
      </c>
      <c r="J88" s="199">
        <v>0</v>
      </c>
      <c r="K88" s="193">
        <f>I88-J88</f>
        <v>0</v>
      </c>
      <c r="L88" s="202">
        <v>0</v>
      </c>
      <c r="M88" s="204"/>
      <c r="N88" s="192">
        <v>0</v>
      </c>
      <c r="O88" s="602">
        <f>M88-N88</f>
        <v>0</v>
      </c>
      <c r="P88" s="196"/>
      <c r="Q88" s="197">
        <f t="shared" ref="Q88:S88" si="8">E88+I88+M88</f>
        <v>0</v>
      </c>
      <c r="R88" s="197">
        <f t="shared" si="8"/>
        <v>0</v>
      </c>
      <c r="S88" s="198">
        <f t="shared" si="8"/>
        <v>0</v>
      </c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  <c r="DE88" s="75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5"/>
      <c r="EE88" s="75"/>
      <c r="EF88" s="75"/>
      <c r="EG88" s="75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5"/>
      <c r="ES88" s="75"/>
      <c r="ET88" s="75"/>
      <c r="EU88" s="75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5"/>
      <c r="FG88" s="75"/>
      <c r="FH88" s="75"/>
      <c r="FI88" s="75"/>
      <c r="FJ88" s="75"/>
      <c r="FK88" s="75"/>
      <c r="FL88" s="75"/>
      <c r="FM88" s="75"/>
      <c r="FN88" s="75"/>
      <c r="FO88" s="75"/>
      <c r="FP88" s="75"/>
      <c r="FQ88" s="75"/>
      <c r="FR88" s="75"/>
      <c r="FS88" s="75"/>
      <c r="FT88" s="75"/>
      <c r="FU88" s="75"/>
      <c r="FV88" s="75"/>
      <c r="FW88" s="75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5"/>
      <c r="GI88" s="75"/>
      <c r="GJ88" s="75"/>
      <c r="GK88" s="75"/>
      <c r="GL88" s="75"/>
      <c r="GM88" s="75"/>
      <c r="GN88" s="75"/>
      <c r="GO88" s="75"/>
      <c r="GP88" s="75"/>
      <c r="GQ88" s="75"/>
      <c r="GR88" s="75"/>
      <c r="GS88" s="75"/>
      <c r="GT88" s="75"/>
      <c r="GU88" s="75"/>
      <c r="GV88" s="75"/>
      <c r="GW88" s="75"/>
      <c r="GX88" s="75"/>
      <c r="GY88" s="75"/>
      <c r="GZ88" s="75"/>
      <c r="HA88" s="75"/>
      <c r="HB88" s="75"/>
      <c r="HC88" s="75"/>
      <c r="HD88" s="75"/>
      <c r="HE88" s="75"/>
      <c r="HF88" s="75"/>
      <c r="HG88" s="75"/>
      <c r="HH88" s="75"/>
      <c r="HI88" s="75"/>
      <c r="HJ88" s="75"/>
      <c r="HK88" s="75"/>
      <c r="HL88" s="75"/>
      <c r="HM88" s="75"/>
      <c r="HN88" s="75"/>
      <c r="HO88" s="75"/>
      <c r="HP88" s="75"/>
      <c r="HQ88" s="75"/>
      <c r="HR88" s="75"/>
      <c r="HS88" s="75"/>
      <c r="HT88" s="75"/>
      <c r="HU88" s="75"/>
      <c r="HV88" s="75"/>
      <c r="HW88" s="75"/>
      <c r="HX88" s="75"/>
      <c r="HY88" s="75"/>
      <c r="HZ88" s="75"/>
      <c r="IA88" s="75"/>
      <c r="IB88" s="75"/>
      <c r="IC88" s="75"/>
      <c r="ID88" s="75"/>
      <c r="IE88" s="75"/>
      <c r="IF88" s="75"/>
      <c r="IG88" s="75"/>
      <c r="IH88" s="75"/>
      <c r="II88" s="75"/>
      <c r="IJ88" s="75"/>
      <c r="IK88" s="75"/>
      <c r="IL88" s="75"/>
      <c r="IM88" s="75"/>
      <c r="IN88" s="75"/>
      <c r="IO88" s="75"/>
      <c r="IP88" s="75"/>
      <c r="IQ88" s="75"/>
    </row>
    <row r="89" spans="1:251" ht="53.25" customHeight="1" thickBot="1">
      <c r="A89" s="1118" t="s">
        <v>223</v>
      </c>
      <c r="B89" s="1119"/>
      <c r="C89" s="1120"/>
      <c r="D89" s="597"/>
      <c r="E89" s="191"/>
      <c r="F89" s="200"/>
      <c r="G89" s="193">
        <f>E89-F89</f>
        <v>0</v>
      </c>
      <c r="H89" s="202">
        <v>0</v>
      </c>
      <c r="I89" s="203">
        <v>0</v>
      </c>
      <c r="J89" s="199">
        <v>0</v>
      </c>
      <c r="K89" s="193">
        <f>I89-J89</f>
        <v>0</v>
      </c>
      <c r="L89" s="202">
        <v>0</v>
      </c>
      <c r="M89" s="204"/>
      <c r="N89" s="192">
        <v>0</v>
      </c>
      <c r="O89" s="602">
        <f>M89-N89</f>
        <v>0</v>
      </c>
      <c r="P89" s="196"/>
      <c r="Q89" s="197">
        <f t="shared" ref="Q89:S90" si="9">E89+I89+M89</f>
        <v>0</v>
      </c>
      <c r="R89" s="197">
        <f t="shared" si="9"/>
        <v>0</v>
      </c>
      <c r="S89" s="198">
        <f t="shared" si="9"/>
        <v>0</v>
      </c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5"/>
      <c r="DC89" s="75"/>
      <c r="DD89" s="75"/>
      <c r="DE89" s="75"/>
      <c r="DF89" s="75"/>
      <c r="DG89" s="75"/>
      <c r="DH89" s="75"/>
      <c r="DI89" s="75"/>
      <c r="DJ89" s="75"/>
      <c r="DK89" s="75"/>
      <c r="DL89" s="75"/>
      <c r="DM89" s="75"/>
      <c r="DN89" s="75"/>
      <c r="DO89" s="75"/>
      <c r="DP89" s="75"/>
      <c r="DQ89" s="75"/>
      <c r="DR89" s="75"/>
      <c r="DS89" s="75"/>
      <c r="DT89" s="75"/>
      <c r="DU89" s="75"/>
      <c r="DV89" s="75"/>
      <c r="DW89" s="75"/>
      <c r="DX89" s="75"/>
      <c r="DY89" s="75"/>
      <c r="DZ89" s="75"/>
      <c r="EA89" s="75"/>
      <c r="EB89" s="75"/>
      <c r="EC89" s="75"/>
      <c r="ED89" s="75"/>
      <c r="EE89" s="75"/>
      <c r="EF89" s="75"/>
      <c r="EG89" s="75"/>
      <c r="EH89" s="75"/>
      <c r="EI89" s="75"/>
      <c r="EJ89" s="75"/>
      <c r="EK89" s="75"/>
      <c r="EL89" s="75"/>
      <c r="EM89" s="75"/>
      <c r="EN89" s="75"/>
      <c r="EO89" s="75"/>
      <c r="EP89" s="75"/>
      <c r="EQ89" s="75"/>
      <c r="ER89" s="75"/>
      <c r="ES89" s="75"/>
      <c r="ET89" s="75"/>
      <c r="EU89" s="75"/>
      <c r="EV89" s="75"/>
      <c r="EW89" s="75"/>
      <c r="EX89" s="75"/>
      <c r="EY89" s="75"/>
      <c r="EZ89" s="75"/>
      <c r="FA89" s="75"/>
      <c r="FB89" s="75"/>
      <c r="FC89" s="75"/>
      <c r="FD89" s="75"/>
      <c r="FE89" s="75"/>
      <c r="FF89" s="75"/>
      <c r="FG89" s="75"/>
      <c r="FH89" s="75"/>
      <c r="FI89" s="75"/>
      <c r="FJ89" s="75"/>
      <c r="FK89" s="75"/>
      <c r="FL89" s="75"/>
      <c r="FM89" s="75"/>
      <c r="FN89" s="75"/>
      <c r="FO89" s="75"/>
      <c r="FP89" s="75"/>
      <c r="FQ89" s="75"/>
      <c r="FR89" s="75"/>
      <c r="FS89" s="75"/>
      <c r="FT89" s="75"/>
      <c r="FU89" s="75"/>
      <c r="FV89" s="75"/>
      <c r="FW89" s="75"/>
      <c r="FX89" s="75"/>
      <c r="FY89" s="75"/>
      <c r="FZ89" s="75"/>
      <c r="GA89" s="75"/>
      <c r="GB89" s="75"/>
      <c r="GC89" s="75"/>
      <c r="GD89" s="75"/>
      <c r="GE89" s="75"/>
      <c r="GF89" s="75"/>
      <c r="GG89" s="75"/>
      <c r="GH89" s="75"/>
      <c r="GI89" s="75"/>
      <c r="GJ89" s="75"/>
      <c r="GK89" s="75"/>
      <c r="GL89" s="75"/>
      <c r="GM89" s="75"/>
      <c r="GN89" s="75"/>
      <c r="GO89" s="75"/>
      <c r="GP89" s="75"/>
      <c r="GQ89" s="75"/>
      <c r="GR89" s="75"/>
      <c r="GS89" s="75"/>
      <c r="GT89" s="75"/>
      <c r="GU89" s="75"/>
      <c r="GV89" s="75"/>
      <c r="GW89" s="75"/>
      <c r="GX89" s="75"/>
      <c r="GY89" s="75"/>
      <c r="GZ89" s="75"/>
      <c r="HA89" s="75"/>
      <c r="HB89" s="75"/>
      <c r="HC89" s="75"/>
      <c r="HD89" s="75"/>
      <c r="HE89" s="75"/>
      <c r="HF89" s="75"/>
      <c r="HG89" s="75"/>
      <c r="HH89" s="75"/>
      <c r="HI89" s="75"/>
      <c r="HJ89" s="75"/>
      <c r="HK89" s="75"/>
      <c r="HL89" s="75"/>
      <c r="HM89" s="75"/>
      <c r="HN89" s="75"/>
      <c r="HO89" s="75"/>
      <c r="HP89" s="75"/>
      <c r="HQ89" s="75"/>
      <c r="HR89" s="75"/>
      <c r="HS89" s="75"/>
      <c r="HT89" s="75"/>
      <c r="HU89" s="75"/>
      <c r="HV89" s="75"/>
      <c r="HW89" s="75"/>
      <c r="HX89" s="75"/>
      <c r="HY89" s="75"/>
      <c r="HZ89" s="75"/>
      <c r="IA89" s="75"/>
      <c r="IB89" s="75"/>
      <c r="IC89" s="75"/>
      <c r="ID89" s="75"/>
      <c r="IE89" s="75"/>
      <c r="IF89" s="75"/>
      <c r="IG89" s="75"/>
      <c r="IH89" s="75"/>
      <c r="II89" s="75"/>
      <c r="IJ89" s="75"/>
      <c r="IK89" s="75"/>
      <c r="IL89" s="75"/>
      <c r="IM89" s="75"/>
      <c r="IN89" s="75"/>
      <c r="IO89" s="75"/>
      <c r="IP89" s="75"/>
      <c r="IQ89" s="75"/>
    </row>
    <row r="90" spans="1:251" ht="42" customHeight="1" thickBot="1">
      <c r="A90" s="1121" t="s">
        <v>217</v>
      </c>
      <c r="B90" s="1122"/>
      <c r="C90" s="1123"/>
      <c r="D90" s="227"/>
      <c r="E90" s="191"/>
      <c r="F90" s="200"/>
      <c r="G90" s="193">
        <f>E90-F90</f>
        <v>0</v>
      </c>
      <c r="H90" s="206">
        <f t="shared" ref="H90:S90" si="10">H91+H92</f>
        <v>3750</v>
      </c>
      <c r="I90" s="203">
        <v>0</v>
      </c>
      <c r="J90" s="199">
        <v>0</v>
      </c>
      <c r="K90" s="193">
        <f>I90-J90</f>
        <v>0</v>
      </c>
      <c r="L90" s="202">
        <v>0</v>
      </c>
      <c r="M90" s="204"/>
      <c r="N90" s="192">
        <v>0</v>
      </c>
      <c r="O90" s="206">
        <f t="shared" si="10"/>
        <v>0</v>
      </c>
      <c r="P90" s="196"/>
      <c r="Q90" s="197">
        <f t="shared" si="9"/>
        <v>0</v>
      </c>
      <c r="R90" s="197">
        <f t="shared" si="9"/>
        <v>0</v>
      </c>
      <c r="S90" s="207">
        <f t="shared" si="10"/>
        <v>0</v>
      </c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5"/>
      <c r="EE90" s="75"/>
      <c r="EF90" s="75"/>
      <c r="EG90" s="75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5"/>
      <c r="ES90" s="75"/>
      <c r="ET90" s="75"/>
      <c r="EU90" s="75"/>
      <c r="EV90" s="75"/>
      <c r="EW90" s="75"/>
      <c r="EX90" s="75"/>
      <c r="EY90" s="75"/>
      <c r="EZ90" s="75"/>
      <c r="FA90" s="75"/>
      <c r="FB90" s="75"/>
      <c r="FC90" s="75"/>
      <c r="FD90" s="75"/>
      <c r="FE90" s="75"/>
      <c r="FF90" s="75"/>
      <c r="FG90" s="75"/>
      <c r="FH90" s="75"/>
      <c r="FI90" s="75"/>
      <c r="FJ90" s="75"/>
      <c r="FK90" s="75"/>
      <c r="FL90" s="75"/>
      <c r="FM90" s="75"/>
      <c r="FN90" s="75"/>
      <c r="FO90" s="75"/>
      <c r="FP90" s="75"/>
      <c r="FQ90" s="75"/>
      <c r="FR90" s="75"/>
      <c r="FS90" s="75"/>
      <c r="FT90" s="75"/>
      <c r="FU90" s="75"/>
      <c r="FV90" s="75"/>
      <c r="FW90" s="75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5"/>
      <c r="GI90" s="75"/>
      <c r="GJ90" s="75"/>
      <c r="GK90" s="75"/>
      <c r="GL90" s="75"/>
      <c r="GM90" s="75"/>
      <c r="GN90" s="75"/>
      <c r="GO90" s="75"/>
      <c r="GP90" s="75"/>
      <c r="GQ90" s="75"/>
      <c r="GR90" s="75"/>
      <c r="GS90" s="75"/>
      <c r="GT90" s="75"/>
      <c r="GU90" s="75"/>
      <c r="GV90" s="75"/>
      <c r="GW90" s="75"/>
      <c r="GX90" s="75"/>
      <c r="GY90" s="75"/>
      <c r="GZ90" s="75"/>
      <c r="HA90" s="75"/>
      <c r="HB90" s="75"/>
      <c r="HC90" s="75"/>
      <c r="HD90" s="75"/>
      <c r="HE90" s="75"/>
      <c r="HF90" s="75"/>
      <c r="HG90" s="75"/>
      <c r="HH90" s="75"/>
      <c r="HI90" s="75"/>
      <c r="HJ90" s="75"/>
      <c r="HK90" s="75"/>
      <c r="HL90" s="75"/>
      <c r="HM90" s="75"/>
      <c r="HN90" s="75"/>
      <c r="HO90" s="75"/>
      <c r="HP90" s="75"/>
      <c r="HQ90" s="75"/>
      <c r="HR90" s="75"/>
      <c r="HS90" s="75"/>
      <c r="HT90" s="75"/>
      <c r="HU90" s="75"/>
      <c r="HV90" s="75"/>
      <c r="HW90" s="75"/>
      <c r="HX90" s="75"/>
      <c r="HY90" s="75"/>
      <c r="HZ90" s="75"/>
      <c r="IA90" s="75"/>
      <c r="IB90" s="75"/>
      <c r="IC90" s="75"/>
      <c r="ID90" s="75"/>
      <c r="IE90" s="75"/>
      <c r="IF90" s="75"/>
      <c r="IG90" s="75"/>
      <c r="IH90" s="75"/>
      <c r="II90" s="75"/>
      <c r="IJ90" s="75"/>
      <c r="IK90" s="75"/>
      <c r="IL90" s="75"/>
      <c r="IM90" s="75"/>
      <c r="IN90" s="75"/>
      <c r="IO90" s="75"/>
      <c r="IP90" s="75"/>
      <c r="IQ90" s="75"/>
    </row>
    <row r="91" spans="1:251" ht="41.25" customHeight="1" thickBot="1">
      <c r="A91" s="1124" t="s">
        <v>217</v>
      </c>
      <c r="B91" s="1125"/>
      <c r="C91" s="1126"/>
      <c r="D91" s="208"/>
      <c r="E91" s="209"/>
      <c r="F91" s="210"/>
      <c r="G91" s="211">
        <f>E91-F91</f>
        <v>0</v>
      </c>
      <c r="H91" s="212"/>
      <c r="I91" s="194"/>
      <c r="J91" s="213"/>
      <c r="K91" s="214">
        <f>I91-J91</f>
        <v>0</v>
      </c>
      <c r="L91" s="215">
        <v>0</v>
      </c>
      <c r="M91" s="194"/>
      <c r="N91" s="216">
        <v>0</v>
      </c>
      <c r="O91" s="217">
        <f>M91-N91</f>
        <v>0</v>
      </c>
      <c r="P91" s="218"/>
      <c r="Q91" s="219">
        <f t="shared" ref="Q91:S92" si="11">E91+I91+M91</f>
        <v>0</v>
      </c>
      <c r="R91" s="219">
        <f t="shared" si="11"/>
        <v>0</v>
      </c>
      <c r="S91" s="220">
        <f t="shared" si="11"/>
        <v>0</v>
      </c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5"/>
      <c r="ES91" s="75"/>
      <c r="ET91" s="75"/>
      <c r="EU91" s="75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5"/>
      <c r="FG91" s="75"/>
      <c r="FH91" s="75"/>
      <c r="FI91" s="75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5"/>
      <c r="FU91" s="75"/>
      <c r="FV91" s="75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5"/>
      <c r="GW91" s="75"/>
      <c r="GX91" s="75"/>
      <c r="GY91" s="75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5"/>
      <c r="HK91" s="75"/>
      <c r="HL91" s="75"/>
      <c r="HM91" s="75"/>
      <c r="HN91" s="75"/>
      <c r="HO91" s="75"/>
      <c r="HP91" s="75"/>
      <c r="HQ91" s="75"/>
      <c r="HR91" s="75"/>
      <c r="HS91" s="75"/>
      <c r="HT91" s="75"/>
      <c r="HU91" s="75"/>
      <c r="HV91" s="75"/>
      <c r="HW91" s="75"/>
      <c r="HX91" s="75"/>
      <c r="HY91" s="75"/>
      <c r="HZ91" s="75"/>
      <c r="IA91" s="75"/>
      <c r="IB91" s="75"/>
      <c r="IC91" s="75"/>
      <c r="ID91" s="75"/>
      <c r="IE91" s="75"/>
      <c r="IF91" s="75"/>
      <c r="IG91" s="75"/>
      <c r="IH91" s="75"/>
      <c r="II91" s="75"/>
      <c r="IJ91" s="75"/>
      <c r="IK91" s="75"/>
      <c r="IL91" s="75"/>
      <c r="IM91" s="75"/>
      <c r="IN91" s="75"/>
      <c r="IO91" s="75"/>
      <c r="IP91" s="75"/>
      <c r="IQ91" s="75"/>
    </row>
    <row r="92" spans="1:251" ht="28.5" customHeight="1" thickBot="1">
      <c r="A92" s="1127"/>
      <c r="B92" s="1128"/>
      <c r="C92" s="1129"/>
      <c r="D92" s="221">
        <v>0</v>
      </c>
      <c r="E92" s="209">
        <v>0</v>
      </c>
      <c r="F92" s="222">
        <v>0</v>
      </c>
      <c r="G92" s="223"/>
      <c r="H92" s="224">
        <v>3750</v>
      </c>
      <c r="I92" s="225"/>
      <c r="J92" s="226"/>
      <c r="K92" s="227">
        <f>I92-J92</f>
        <v>0</v>
      </c>
      <c r="L92" s="224"/>
      <c r="M92" s="225"/>
      <c r="N92" s="228">
        <v>0</v>
      </c>
      <c r="O92" s="229">
        <f>M92-N92</f>
        <v>0</v>
      </c>
      <c r="P92" s="230"/>
      <c r="Q92" s="197">
        <f t="shared" si="11"/>
        <v>0</v>
      </c>
      <c r="R92" s="231">
        <f t="shared" si="11"/>
        <v>0</v>
      </c>
      <c r="S92" s="232">
        <f t="shared" si="11"/>
        <v>0</v>
      </c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5"/>
      <c r="ET92" s="75"/>
      <c r="EU92" s="75"/>
      <c r="EV92" s="75"/>
      <c r="EW92" s="75"/>
      <c r="EX92" s="75"/>
      <c r="EY92" s="75"/>
      <c r="EZ92" s="75"/>
      <c r="FA92" s="75"/>
      <c r="FB92" s="75"/>
      <c r="FC92" s="75"/>
      <c r="FD92" s="75"/>
      <c r="FE92" s="75"/>
      <c r="FF92" s="75"/>
      <c r="FG92" s="75"/>
      <c r="FH92" s="75"/>
      <c r="FI92" s="75"/>
      <c r="FJ92" s="75"/>
      <c r="FK92" s="75"/>
      <c r="FL92" s="75"/>
      <c r="FM92" s="75"/>
      <c r="FN92" s="75"/>
      <c r="FO92" s="75"/>
      <c r="FP92" s="75"/>
      <c r="FQ92" s="75"/>
      <c r="FR92" s="75"/>
      <c r="FS92" s="75"/>
      <c r="FT92" s="75"/>
      <c r="FU92" s="75"/>
      <c r="FV92" s="75"/>
      <c r="FW92" s="75"/>
      <c r="FX92" s="75"/>
      <c r="FY92" s="75"/>
      <c r="FZ92" s="75"/>
      <c r="GA92" s="75"/>
      <c r="GB92" s="75"/>
      <c r="GC92" s="75"/>
      <c r="GD92" s="75"/>
      <c r="GE92" s="75"/>
      <c r="GF92" s="75"/>
      <c r="GG92" s="75"/>
      <c r="GH92" s="75"/>
      <c r="GI92" s="75"/>
      <c r="GJ92" s="75"/>
      <c r="GK92" s="75"/>
      <c r="GL92" s="75"/>
      <c r="GM92" s="75"/>
      <c r="GN92" s="75"/>
      <c r="GO92" s="75"/>
      <c r="GP92" s="75"/>
      <c r="GQ92" s="75"/>
      <c r="GR92" s="75"/>
      <c r="GS92" s="75"/>
      <c r="GT92" s="75"/>
      <c r="GU92" s="75"/>
      <c r="GV92" s="75"/>
      <c r="GW92" s="75"/>
      <c r="GX92" s="75"/>
      <c r="GY92" s="75"/>
      <c r="GZ92" s="75"/>
      <c r="HA92" s="75"/>
      <c r="HB92" s="75"/>
      <c r="HC92" s="75"/>
      <c r="HD92" s="75"/>
      <c r="HE92" s="75"/>
      <c r="HF92" s="75"/>
      <c r="HG92" s="75"/>
      <c r="HH92" s="75"/>
      <c r="HI92" s="75"/>
      <c r="HJ92" s="75"/>
      <c r="HK92" s="75"/>
      <c r="HL92" s="75"/>
      <c r="HM92" s="75"/>
      <c r="HN92" s="75"/>
      <c r="HO92" s="75"/>
      <c r="HP92" s="75"/>
      <c r="HQ92" s="75"/>
      <c r="HR92" s="75"/>
      <c r="HS92" s="75"/>
      <c r="HT92" s="75"/>
      <c r="HU92" s="75"/>
      <c r="HV92" s="75"/>
      <c r="HW92" s="75"/>
      <c r="HX92" s="75"/>
      <c r="HY92" s="75"/>
      <c r="HZ92" s="75"/>
      <c r="IA92" s="75"/>
      <c r="IB92" s="75"/>
      <c r="IC92" s="75"/>
      <c r="ID92" s="75"/>
      <c r="IE92" s="75"/>
      <c r="IF92" s="75"/>
      <c r="IG92" s="75"/>
      <c r="IH92" s="75"/>
      <c r="II92" s="75"/>
      <c r="IJ92" s="75"/>
      <c r="IK92" s="75"/>
      <c r="IL92" s="75"/>
      <c r="IM92" s="75"/>
      <c r="IN92" s="75"/>
      <c r="IO92" s="75"/>
      <c r="IP92" s="75"/>
      <c r="IQ92" s="75"/>
    </row>
    <row r="93" spans="1:251" ht="21.75" customHeight="1">
      <c r="A93" s="233"/>
      <c r="B93" s="234"/>
      <c r="C93" s="234"/>
      <c r="D93" s="236">
        <f>D88+D89+D90</f>
        <v>18000</v>
      </c>
      <c r="E93" s="236">
        <f>E88+E89+E90</f>
        <v>0</v>
      </c>
      <c r="F93" s="235">
        <f>+F88+F89+F90</f>
        <v>0</v>
      </c>
      <c r="G93" s="235">
        <f>G88+G89+G90</f>
        <v>0</v>
      </c>
      <c r="H93" s="235" t="e">
        <f>#REF!+H88+H89+H90</f>
        <v>#REF!</v>
      </c>
      <c r="I93" s="236">
        <f>I88+I89+I90</f>
        <v>0</v>
      </c>
      <c r="J93" s="235">
        <f>+J88+J89+J90</f>
        <v>0</v>
      </c>
      <c r="K93" s="235">
        <f>+K88+K89+K90</f>
        <v>0</v>
      </c>
      <c r="L93" s="235">
        <f>L88+L89+L90</f>
        <v>0</v>
      </c>
      <c r="M93" s="236">
        <f>M88+M89+M90</f>
        <v>0</v>
      </c>
      <c r="N93" s="235">
        <f>N88+N89+N90</f>
        <v>0</v>
      </c>
      <c r="O93" s="235" t="e">
        <f>#REF!+O88+O89+O90</f>
        <v>#REF!</v>
      </c>
      <c r="P93" s="235">
        <f>P88+P89+P90</f>
        <v>0</v>
      </c>
      <c r="Q93" s="236">
        <f>Q88+Q89+Q90</f>
        <v>0</v>
      </c>
      <c r="R93" s="235">
        <f>R88+R89+R90</f>
        <v>0</v>
      </c>
      <c r="S93" s="237" t="e">
        <f>#REF!+#REF!+S88+S89+S90</f>
        <v>#REF!</v>
      </c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5"/>
      <c r="ET93" s="75"/>
      <c r="EU93" s="75"/>
      <c r="EV93" s="75"/>
      <c r="EW93" s="75"/>
      <c r="EX93" s="75"/>
      <c r="EY93" s="75"/>
      <c r="EZ93" s="75"/>
      <c r="FA93" s="75"/>
      <c r="FB93" s="75"/>
      <c r="FC93" s="75"/>
      <c r="FD93" s="75"/>
      <c r="FE93" s="75"/>
      <c r="FF93" s="75"/>
      <c r="FG93" s="75"/>
      <c r="FH93" s="75"/>
      <c r="FI93" s="75"/>
      <c r="FJ93" s="75"/>
      <c r="FK93" s="75"/>
      <c r="FL93" s="75"/>
      <c r="FM93" s="75"/>
      <c r="FN93" s="75"/>
      <c r="FO93" s="75"/>
      <c r="FP93" s="75"/>
      <c r="FQ93" s="75"/>
      <c r="FR93" s="75"/>
      <c r="FS93" s="75"/>
      <c r="FT93" s="75"/>
      <c r="FU93" s="75"/>
      <c r="FV93" s="75"/>
      <c r="FW93" s="75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5"/>
      <c r="GI93" s="75"/>
      <c r="GJ93" s="75"/>
      <c r="GK93" s="75"/>
      <c r="GL93" s="75"/>
      <c r="GM93" s="75"/>
      <c r="GN93" s="75"/>
      <c r="GO93" s="75"/>
      <c r="GP93" s="75"/>
      <c r="GQ93" s="75"/>
      <c r="GR93" s="75"/>
      <c r="GS93" s="75"/>
      <c r="GT93" s="75"/>
      <c r="GU93" s="75"/>
      <c r="GV93" s="75"/>
      <c r="GW93" s="75"/>
      <c r="GX93" s="75"/>
      <c r="GY93" s="75"/>
      <c r="GZ93" s="75"/>
      <c r="HA93" s="75"/>
      <c r="HB93" s="75"/>
      <c r="HC93" s="75"/>
      <c r="HD93" s="75"/>
      <c r="HE93" s="75"/>
      <c r="HF93" s="75"/>
      <c r="HG93" s="75"/>
      <c r="HH93" s="75"/>
      <c r="HI93" s="75"/>
      <c r="HJ93" s="75"/>
      <c r="HK93" s="75"/>
      <c r="HL93" s="75"/>
      <c r="HM93" s="75"/>
      <c r="HN93" s="75"/>
      <c r="HO93" s="75"/>
      <c r="HP93" s="75"/>
      <c r="HQ93" s="75"/>
      <c r="HR93" s="75"/>
      <c r="HS93" s="75"/>
      <c r="HT93" s="75"/>
      <c r="HU93" s="75"/>
      <c r="HV93" s="75"/>
      <c r="HW93" s="75"/>
      <c r="HX93" s="75"/>
      <c r="HY93" s="75"/>
      <c r="HZ93" s="75"/>
      <c r="IA93" s="75"/>
      <c r="IB93" s="75"/>
      <c r="IC93" s="75"/>
      <c r="ID93" s="75"/>
      <c r="IE93" s="75"/>
      <c r="IF93" s="75"/>
      <c r="IG93" s="75"/>
      <c r="IH93" s="75"/>
      <c r="II93" s="75"/>
      <c r="IJ93" s="75"/>
      <c r="IK93" s="75"/>
      <c r="IL93" s="75"/>
      <c r="IM93" s="75"/>
      <c r="IN93" s="75"/>
      <c r="IO93" s="75"/>
      <c r="IP93" s="75"/>
      <c r="IQ93" s="75"/>
    </row>
    <row r="94" spans="1:251" ht="20.25" hidden="1">
      <c r="A94" s="75"/>
      <c r="B94" s="1111" t="s">
        <v>146</v>
      </c>
      <c r="C94" s="1111"/>
      <c r="D94" s="1111"/>
      <c r="E94" s="1111"/>
      <c r="F94" s="1111"/>
      <c r="G94" s="1111"/>
      <c r="H94" s="238"/>
      <c r="I94" s="1112"/>
      <c r="J94" s="1112"/>
      <c r="K94" s="1112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75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5"/>
      <c r="DQ94" s="75"/>
      <c r="DR94" s="75"/>
      <c r="DS94" s="75"/>
      <c r="DT94" s="75"/>
      <c r="DU94" s="75"/>
      <c r="DV94" s="75"/>
      <c r="DW94" s="75"/>
      <c r="DX94" s="75"/>
      <c r="DY94" s="75"/>
      <c r="DZ94" s="75"/>
      <c r="EA94" s="75"/>
      <c r="EB94" s="75"/>
      <c r="EC94" s="75"/>
      <c r="ED94" s="75"/>
      <c r="EE94" s="75"/>
      <c r="EF94" s="75"/>
      <c r="EG94" s="75"/>
      <c r="EH94" s="75"/>
      <c r="EI94" s="75"/>
      <c r="EJ94" s="75"/>
      <c r="EK94" s="75"/>
      <c r="EL94" s="75"/>
      <c r="EM94" s="75"/>
      <c r="EN94" s="75"/>
      <c r="EO94" s="75"/>
      <c r="EP94" s="75"/>
      <c r="EQ94" s="75"/>
      <c r="ER94" s="75"/>
      <c r="ES94" s="75"/>
      <c r="ET94" s="75"/>
      <c r="EU94" s="75"/>
      <c r="EV94" s="75"/>
      <c r="EW94" s="75"/>
      <c r="EX94" s="75"/>
      <c r="EY94" s="75"/>
      <c r="EZ94" s="75"/>
      <c r="FA94" s="75"/>
      <c r="FB94" s="75"/>
      <c r="FC94" s="75"/>
      <c r="FD94" s="75"/>
      <c r="FE94" s="75"/>
      <c r="FF94" s="75"/>
      <c r="FG94" s="75"/>
      <c r="FH94" s="75"/>
      <c r="FI94" s="75"/>
      <c r="FJ94" s="75"/>
      <c r="FK94" s="75"/>
      <c r="FL94" s="75"/>
      <c r="FM94" s="75"/>
      <c r="FN94" s="75"/>
      <c r="FO94" s="75"/>
      <c r="FP94" s="75"/>
      <c r="FQ94" s="75"/>
      <c r="FR94" s="75"/>
      <c r="FS94" s="75"/>
      <c r="FT94" s="75"/>
      <c r="FU94" s="75"/>
      <c r="FV94" s="75"/>
      <c r="FW94" s="75"/>
      <c r="FX94" s="75"/>
      <c r="FY94" s="75"/>
      <c r="FZ94" s="75"/>
      <c r="GA94" s="75"/>
      <c r="GB94" s="75"/>
      <c r="GC94" s="75"/>
      <c r="GD94" s="75"/>
      <c r="GE94" s="75"/>
      <c r="GF94" s="75"/>
      <c r="GG94" s="75"/>
      <c r="GH94" s="75"/>
      <c r="GI94" s="75"/>
      <c r="GJ94" s="75"/>
      <c r="GK94" s="75"/>
      <c r="GL94" s="75"/>
      <c r="GM94" s="75"/>
      <c r="GN94" s="75"/>
      <c r="GO94" s="75"/>
      <c r="GP94" s="75"/>
      <c r="GQ94" s="75"/>
      <c r="GR94" s="75"/>
      <c r="GS94" s="75"/>
      <c r="GT94" s="75"/>
      <c r="GU94" s="75"/>
      <c r="GV94" s="75"/>
      <c r="GW94" s="75"/>
      <c r="GX94" s="75"/>
      <c r="GY94" s="75"/>
      <c r="GZ94" s="75"/>
      <c r="HA94" s="75"/>
      <c r="HB94" s="75"/>
      <c r="HC94" s="75"/>
      <c r="HD94" s="75"/>
      <c r="HE94" s="75"/>
      <c r="HF94" s="75"/>
      <c r="HG94" s="75"/>
      <c r="HH94" s="75"/>
      <c r="HI94" s="75"/>
      <c r="HJ94" s="75"/>
      <c r="HK94" s="75"/>
      <c r="HL94" s="75"/>
      <c r="HM94" s="75"/>
      <c r="HN94" s="75"/>
      <c r="HO94" s="75"/>
      <c r="HP94" s="75"/>
      <c r="HQ94" s="75"/>
      <c r="HR94" s="75"/>
      <c r="HS94" s="75"/>
      <c r="HT94" s="75"/>
      <c r="HU94" s="75"/>
      <c r="HV94" s="75"/>
      <c r="HW94" s="75"/>
      <c r="HX94" s="75"/>
      <c r="HY94" s="75"/>
      <c r="HZ94" s="75"/>
      <c r="IA94" s="75"/>
      <c r="IB94" s="75"/>
      <c r="IC94" s="75"/>
      <c r="ID94" s="75"/>
      <c r="IE94" s="75"/>
      <c r="IF94" s="75"/>
      <c r="IG94" s="75"/>
      <c r="IH94" s="75"/>
      <c r="II94" s="75"/>
      <c r="IJ94" s="75"/>
      <c r="IK94" s="75"/>
      <c r="IL94" s="75"/>
      <c r="IM94" s="75"/>
      <c r="IN94" s="75"/>
      <c r="IO94" s="75"/>
      <c r="IP94" s="75"/>
      <c r="IQ94" s="75"/>
    </row>
    <row r="95" spans="1:251" ht="16.5" customHeight="1"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5"/>
      <c r="ES95" s="75"/>
      <c r="ET95" s="75"/>
      <c r="EU95" s="75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5"/>
      <c r="FG95" s="75"/>
      <c r="FH95" s="75"/>
      <c r="FI95" s="75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5"/>
      <c r="FU95" s="75"/>
      <c r="FV95" s="75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5"/>
      <c r="GW95" s="75"/>
      <c r="GX95" s="75"/>
      <c r="GY95" s="75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5"/>
      <c r="HK95" s="75"/>
      <c r="HL95" s="75"/>
      <c r="HM95" s="75"/>
      <c r="HN95" s="75"/>
      <c r="HO95" s="75"/>
      <c r="HP95" s="75"/>
      <c r="HQ95" s="75"/>
      <c r="HR95" s="75"/>
      <c r="HS95" s="75"/>
      <c r="HT95" s="75"/>
      <c r="HU95" s="75"/>
      <c r="HV95" s="75"/>
      <c r="HW95" s="75"/>
      <c r="HX95" s="75"/>
      <c r="HY95" s="75"/>
      <c r="HZ95" s="75"/>
      <c r="IA95" s="75"/>
      <c r="IB95" s="75"/>
      <c r="IC95" s="75"/>
      <c r="ID95" s="75"/>
      <c r="IE95" s="75"/>
      <c r="IF95" s="75"/>
      <c r="IG95" s="75"/>
      <c r="IH95" s="75"/>
      <c r="II95" s="75"/>
      <c r="IJ95" s="75"/>
      <c r="IK95" s="75"/>
      <c r="IL95" s="75"/>
      <c r="IM95" s="75"/>
      <c r="IN95" s="75"/>
      <c r="IO95" s="75"/>
      <c r="IP95" s="75"/>
      <c r="IQ95" s="75"/>
    </row>
    <row r="96" spans="1:251" ht="31.5" customHeight="1">
      <c r="A96" s="1007" t="s">
        <v>197</v>
      </c>
      <c r="B96" s="1007"/>
      <c r="C96" s="1007"/>
      <c r="D96" s="1007"/>
      <c r="E96" s="1007"/>
      <c r="F96" s="1007"/>
      <c r="G96" s="1007"/>
      <c r="H96" s="1007"/>
      <c r="I96" s="1007"/>
      <c r="J96" s="1007"/>
      <c r="K96" s="1007"/>
      <c r="L96" s="1007"/>
      <c r="M96" s="1007"/>
      <c r="N96" s="1007"/>
      <c r="O96" s="1007"/>
      <c r="P96" s="1007"/>
      <c r="Q96" s="1007"/>
      <c r="R96" s="1007"/>
      <c r="S96" s="1007"/>
    </row>
    <row r="97" spans="1:19" ht="16.5" thickBot="1">
      <c r="I97" s="1054" t="s">
        <v>203</v>
      </c>
      <c r="J97" s="1054"/>
      <c r="K97" s="1054"/>
      <c r="L97" s="1054"/>
      <c r="M97" s="1054"/>
      <c r="N97" s="1054"/>
      <c r="O97" s="1054"/>
      <c r="P97" s="1054"/>
      <c r="Q97" s="1055"/>
      <c r="R97" s="1055"/>
      <c r="S97" s="1055"/>
    </row>
    <row r="98" spans="1:19" ht="17.25" thickBot="1">
      <c r="A98" s="1113" t="s">
        <v>104</v>
      </c>
      <c r="B98" s="1114"/>
      <c r="C98" s="1115" t="s">
        <v>105</v>
      </c>
      <c r="D98" s="1116"/>
      <c r="E98" s="1116"/>
      <c r="F98" s="1116"/>
      <c r="G98" s="1116"/>
      <c r="H98" s="1116"/>
      <c r="I98" s="1116"/>
      <c r="J98" s="1116"/>
      <c r="K98" s="1116"/>
      <c r="L98" s="1116"/>
      <c r="M98" s="1116"/>
      <c r="N98" s="1116"/>
      <c r="O98" s="1116"/>
      <c r="P98" s="1116"/>
      <c r="Q98" s="1116"/>
      <c r="R98" s="1116"/>
      <c r="S98" s="1117"/>
    </row>
    <row r="99" spans="1:19" ht="17.25" thickBot="1">
      <c r="A99" s="1162" t="s">
        <v>106</v>
      </c>
      <c r="B99" s="1163"/>
      <c r="C99" s="1115" t="s">
        <v>107</v>
      </c>
      <c r="D99" s="1116"/>
      <c r="E99" s="1116"/>
      <c r="F99" s="1116"/>
      <c r="G99" s="1116"/>
      <c r="H99" s="1116"/>
      <c r="I99" s="1116"/>
      <c r="J99" s="1116"/>
      <c r="K99" s="1116"/>
      <c r="L99" s="1116"/>
      <c r="M99" s="1116"/>
      <c r="N99" s="1116"/>
      <c r="O99" s="1116"/>
      <c r="P99" s="1116"/>
      <c r="Q99" s="1116"/>
      <c r="R99" s="1116"/>
      <c r="S99" s="1117"/>
    </row>
    <row r="100" spans="1:19" ht="16.5">
      <c r="A100" s="239" t="s">
        <v>147</v>
      </c>
      <c r="B100" s="240" t="s">
        <v>2</v>
      </c>
      <c r="C100" s="1164" t="s">
        <v>84</v>
      </c>
      <c r="D100" s="1164"/>
      <c r="E100" s="1164"/>
      <c r="F100" s="1164"/>
      <c r="G100" s="1164"/>
      <c r="H100" s="1164"/>
      <c r="I100" s="1164"/>
      <c r="J100" s="1164"/>
      <c r="K100" s="1164"/>
      <c r="L100" s="1164"/>
      <c r="M100" s="1164"/>
      <c r="N100" s="1164"/>
      <c r="O100" s="1164"/>
      <c r="P100" s="1164"/>
      <c r="Q100" s="1164"/>
      <c r="R100" s="1164"/>
      <c r="S100" s="1165"/>
    </row>
    <row r="101" spans="1:19" ht="22.5" customHeight="1">
      <c r="A101" s="239"/>
      <c r="B101" s="239" t="s">
        <v>108</v>
      </c>
      <c r="C101" s="1166" t="s">
        <v>20</v>
      </c>
      <c r="D101" s="1166"/>
      <c r="E101" s="1166"/>
      <c r="F101" s="1166"/>
      <c r="G101" s="1166"/>
      <c r="H101" s="1166"/>
      <c r="I101" s="1166"/>
      <c r="J101" s="1166"/>
      <c r="K101" s="1166"/>
      <c r="L101" s="1166"/>
      <c r="M101" s="1166"/>
      <c r="N101" s="1166"/>
      <c r="O101" s="1166"/>
      <c r="P101" s="1166"/>
      <c r="Q101" s="1166"/>
      <c r="R101" s="1166"/>
      <c r="S101" s="1167"/>
    </row>
    <row r="102" spans="1:19" ht="16.5">
      <c r="A102" s="239"/>
      <c r="B102" s="239" t="s">
        <v>3</v>
      </c>
      <c r="C102" s="1166" t="s">
        <v>110</v>
      </c>
      <c r="D102" s="1166"/>
      <c r="E102" s="1166"/>
      <c r="F102" s="1166"/>
      <c r="G102" s="1166"/>
      <c r="H102" s="1166"/>
      <c r="I102" s="1166"/>
      <c r="J102" s="1166"/>
      <c r="K102" s="1166"/>
      <c r="L102" s="1166"/>
      <c r="M102" s="1166"/>
      <c r="N102" s="1166"/>
      <c r="O102" s="1166"/>
      <c r="P102" s="1166"/>
      <c r="Q102" s="1166"/>
      <c r="R102" s="1166"/>
      <c r="S102" s="1167"/>
    </row>
    <row r="103" spans="1:19" ht="16.5">
      <c r="A103" s="239"/>
      <c r="B103" s="239" t="s">
        <v>111</v>
      </c>
      <c r="C103" s="1166" t="s">
        <v>221</v>
      </c>
      <c r="D103" s="1166"/>
      <c r="E103" s="1166"/>
      <c r="F103" s="1166"/>
      <c r="G103" s="1166"/>
      <c r="H103" s="1166"/>
      <c r="I103" s="1166"/>
      <c r="J103" s="1166"/>
      <c r="K103" s="1166"/>
      <c r="L103" s="1166"/>
      <c r="M103" s="1166"/>
      <c r="N103" s="1166"/>
      <c r="O103" s="1166"/>
      <c r="P103" s="1166"/>
      <c r="Q103" s="1166"/>
      <c r="R103" s="1166"/>
      <c r="S103" s="1167"/>
    </row>
    <row r="104" spans="1:19" ht="36" customHeight="1" thickBot="1">
      <c r="A104" s="239"/>
      <c r="B104" s="239" t="s">
        <v>4</v>
      </c>
      <c r="C104" s="1160" t="s">
        <v>148</v>
      </c>
      <c r="D104" s="1161"/>
      <c r="E104" s="1161"/>
      <c r="F104" s="1161"/>
      <c r="G104" s="1161"/>
      <c r="H104" s="1161"/>
      <c r="I104" s="1161"/>
      <c r="J104" s="1161"/>
      <c r="K104" s="1161"/>
      <c r="L104" s="1161"/>
      <c r="M104" s="1161"/>
      <c r="N104" s="1161"/>
      <c r="O104" s="1161"/>
      <c r="P104" s="1161"/>
      <c r="Q104" s="1161"/>
      <c r="R104" s="241"/>
      <c r="S104" s="241"/>
    </row>
    <row r="105" spans="1:19" ht="27.75" customHeight="1" thickBot="1">
      <c r="A105" s="239"/>
      <c r="B105" s="79" t="s">
        <v>206</v>
      </c>
      <c r="C105" s="243">
        <v>6000000</v>
      </c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241"/>
      <c r="S105" s="241"/>
    </row>
    <row r="106" spans="1:19" ht="22.5" customHeight="1">
      <c r="A106" s="239"/>
      <c r="B106" s="81" t="s">
        <v>114</v>
      </c>
      <c r="C106" s="82">
        <v>2464000</v>
      </c>
      <c r="D106" s="993"/>
      <c r="E106" s="993"/>
      <c r="F106" s="993"/>
      <c r="G106" s="993"/>
      <c r="H106" s="993"/>
      <c r="I106" s="993"/>
      <c r="J106" s="993"/>
      <c r="K106" s="993"/>
      <c r="L106" s="993"/>
      <c r="M106" s="993"/>
      <c r="N106" s="993"/>
      <c r="O106" s="993"/>
      <c r="P106" s="993"/>
      <c r="Q106" s="993"/>
      <c r="R106" s="993"/>
      <c r="S106" s="994"/>
    </row>
    <row r="107" spans="1:19" ht="22.5" customHeight="1">
      <c r="A107" s="239"/>
      <c r="B107" s="81" t="s">
        <v>149</v>
      </c>
      <c r="C107" s="83">
        <v>134418</v>
      </c>
      <c r="D107" s="993"/>
      <c r="E107" s="993"/>
      <c r="F107" s="993"/>
      <c r="G107" s="993"/>
      <c r="H107" s="993"/>
      <c r="I107" s="993"/>
      <c r="J107" s="993"/>
      <c r="K107" s="993"/>
      <c r="L107" s="993"/>
      <c r="M107" s="993"/>
      <c r="N107" s="993"/>
      <c r="O107" s="993"/>
      <c r="P107" s="993"/>
      <c r="Q107" s="993"/>
      <c r="R107" s="993"/>
      <c r="S107" s="994"/>
    </row>
    <row r="108" spans="1:19" ht="22.5" customHeight="1">
      <c r="A108" s="239"/>
      <c r="B108" s="81" t="s">
        <v>150</v>
      </c>
      <c r="C108" s="664">
        <v>2157568.41</v>
      </c>
      <c r="D108" s="646"/>
      <c r="E108" s="646"/>
      <c r="F108" s="646"/>
      <c r="G108" s="646"/>
      <c r="H108" s="646"/>
      <c r="I108" s="646"/>
      <c r="J108" s="646"/>
      <c r="K108" s="646"/>
      <c r="L108" s="646"/>
      <c r="M108" s="646"/>
      <c r="N108" s="646"/>
      <c r="O108" s="646"/>
      <c r="P108" s="646"/>
      <c r="Q108" s="646"/>
      <c r="R108" s="646"/>
      <c r="S108" s="647"/>
    </row>
    <row r="109" spans="1:19" ht="16.5">
      <c r="A109" s="239"/>
      <c r="B109" s="657" t="s">
        <v>187</v>
      </c>
      <c r="C109" s="244">
        <v>3000000</v>
      </c>
      <c r="D109" s="1041"/>
      <c r="E109" s="1041"/>
      <c r="F109" s="1041"/>
      <c r="G109" s="1041"/>
      <c r="H109" s="1041"/>
      <c r="I109" s="1041"/>
      <c r="J109" s="1041"/>
      <c r="K109" s="1041"/>
      <c r="L109" s="1041"/>
      <c r="M109" s="1041"/>
      <c r="N109" s="241"/>
      <c r="O109" s="241"/>
      <c r="P109" s="241"/>
      <c r="Q109" s="241"/>
      <c r="R109" s="241"/>
      <c r="S109" s="242"/>
    </row>
    <row r="110" spans="1:19" ht="21.75" customHeight="1">
      <c r="A110" s="239"/>
      <c r="B110" s="657" t="s">
        <v>195</v>
      </c>
      <c r="C110" s="244">
        <v>3000000</v>
      </c>
      <c r="D110" s="1154"/>
      <c r="E110" s="1154"/>
      <c r="F110" s="1154"/>
      <c r="G110" s="1154"/>
      <c r="H110" s="1154"/>
      <c r="I110" s="1154"/>
      <c r="J110" s="1154"/>
      <c r="K110" s="1154"/>
      <c r="L110" s="1154"/>
      <c r="M110" s="1154"/>
      <c r="N110" s="164"/>
      <c r="O110" s="164"/>
      <c r="P110" s="164"/>
      <c r="Q110" s="164"/>
      <c r="R110" s="164"/>
      <c r="S110" s="245"/>
    </row>
    <row r="111" spans="1:19" ht="25.5" customHeight="1">
      <c r="A111" s="239"/>
      <c r="B111" s="657" t="s">
        <v>201</v>
      </c>
      <c r="C111" s="83">
        <v>136880</v>
      </c>
      <c r="D111" s="1154"/>
      <c r="E111" s="1154"/>
      <c r="F111" s="1154"/>
      <c r="G111" s="1154"/>
      <c r="H111" s="1154"/>
      <c r="I111" s="1154"/>
      <c r="J111" s="1154"/>
      <c r="K111" s="1154"/>
      <c r="L111" s="1154"/>
      <c r="M111" s="1154"/>
      <c r="N111" s="1154"/>
      <c r="O111" s="1154"/>
      <c r="P111" s="241"/>
      <c r="Q111" s="241"/>
      <c r="R111" s="241"/>
      <c r="S111" s="242"/>
    </row>
    <row r="112" spans="1:19" ht="25.5" customHeight="1">
      <c r="A112" s="239"/>
      <c r="B112" s="657" t="s">
        <v>194</v>
      </c>
      <c r="C112" s="717"/>
      <c r="D112" s="651"/>
      <c r="E112" s="651"/>
      <c r="F112" s="651"/>
      <c r="G112" s="651"/>
      <c r="H112" s="651"/>
      <c r="I112" s="651"/>
      <c r="J112" s="651"/>
      <c r="K112" s="651"/>
      <c r="L112" s="651"/>
      <c r="M112" s="651"/>
      <c r="N112" s="651"/>
      <c r="O112" s="651"/>
      <c r="P112" s="653"/>
      <c r="Q112" s="653"/>
      <c r="R112" s="653"/>
      <c r="S112" s="654"/>
    </row>
    <row r="113" spans="1:251" ht="18.75" customHeight="1" thickBot="1">
      <c r="A113" s="239"/>
      <c r="B113" s="85" t="s">
        <v>182</v>
      </c>
      <c r="C113" s="83">
        <v>2000000</v>
      </c>
      <c r="D113" s="1041"/>
      <c r="E113" s="1041"/>
      <c r="F113" s="1041"/>
      <c r="G113" s="1041"/>
      <c r="H113" s="1041"/>
      <c r="I113" s="1041"/>
      <c r="J113" s="1041"/>
      <c r="K113" s="1041"/>
      <c r="L113" s="1041"/>
      <c r="M113" s="1041"/>
      <c r="N113" s="1041"/>
      <c r="O113" s="1041"/>
      <c r="P113" s="1041"/>
      <c r="Q113" s="1041"/>
      <c r="R113" s="1041"/>
      <c r="S113" s="1042"/>
    </row>
    <row r="114" spans="1:251" ht="23.25" customHeight="1" thickBot="1">
      <c r="A114" s="239"/>
      <c r="B114" s="88" t="s">
        <v>120</v>
      </c>
      <c r="C114" s="246">
        <f>C112+C113+C121</f>
        <v>2000000</v>
      </c>
      <c r="D114" s="164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2"/>
    </row>
    <row r="115" spans="1:251" ht="23.25" customHeight="1" thickBot="1">
      <c r="A115" s="239"/>
      <c r="B115" s="88" t="s">
        <v>121</v>
      </c>
      <c r="C115" s="89">
        <f>C112+C113+D121</f>
        <v>2000000</v>
      </c>
      <c r="D115" s="164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2"/>
    </row>
    <row r="116" spans="1:251" ht="43.5" customHeight="1" thickBot="1">
      <c r="A116" s="239"/>
      <c r="B116" s="166" t="s">
        <v>186</v>
      </c>
      <c r="C116" s="247">
        <f>C112+C113</f>
        <v>2000000</v>
      </c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2"/>
    </row>
    <row r="117" spans="1:251" ht="27.75" customHeight="1" thickBot="1">
      <c r="A117" s="174"/>
      <c r="B117" s="166" t="s">
        <v>122</v>
      </c>
      <c r="C117" s="93" t="s">
        <v>123</v>
      </c>
      <c r="D117" s="1046" t="s">
        <v>124</v>
      </c>
      <c r="E117" s="1155"/>
      <c r="F117" s="1048" t="s">
        <v>125</v>
      </c>
      <c r="G117" s="1049"/>
      <c r="H117" s="1156"/>
      <c r="I117" s="1156"/>
      <c r="J117" s="291"/>
      <c r="K117" s="291"/>
      <c r="L117" s="291"/>
      <c r="M117" s="291"/>
      <c r="N117" s="291"/>
      <c r="O117" s="291"/>
      <c r="P117" s="291"/>
      <c r="Q117" s="291"/>
      <c r="R117" s="291"/>
      <c r="S117" s="248"/>
    </row>
    <row r="118" spans="1:251" ht="22.5" customHeight="1" thickBot="1">
      <c r="A118" s="174"/>
      <c r="B118" s="171">
        <v>2022</v>
      </c>
      <c r="C118" s="249">
        <f>E133</f>
        <v>0</v>
      </c>
      <c r="D118" s="1020">
        <f>F133</f>
        <v>0</v>
      </c>
      <c r="E118" s="1157"/>
      <c r="F118" s="1158">
        <f>C118-D118</f>
        <v>0</v>
      </c>
      <c r="G118" s="1021"/>
      <c r="H118" s="1159"/>
      <c r="I118" s="1159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</row>
    <row r="119" spans="1:251" ht="21" customHeight="1" thickBot="1">
      <c r="A119" s="174"/>
      <c r="B119" s="173">
        <v>2023</v>
      </c>
      <c r="C119" s="251">
        <f>I133</f>
        <v>0</v>
      </c>
      <c r="D119" s="1023">
        <f>J133</f>
        <v>0</v>
      </c>
      <c r="E119" s="1179"/>
      <c r="F119" s="1180">
        <f>C119-D119</f>
        <v>0</v>
      </c>
      <c r="G119" s="1024"/>
      <c r="H119" s="1159"/>
      <c r="I119" s="1159"/>
      <c r="J119" s="250"/>
      <c r="K119" s="250"/>
      <c r="L119" s="250"/>
      <c r="M119" s="250"/>
      <c r="N119" s="250"/>
      <c r="O119" s="250"/>
      <c r="P119" s="250"/>
      <c r="Q119" s="250"/>
      <c r="R119" s="250"/>
      <c r="S119" s="250"/>
    </row>
    <row r="120" spans="1:251" ht="24.75" customHeight="1" thickBot="1">
      <c r="A120" s="174"/>
      <c r="B120" s="175">
        <v>2024</v>
      </c>
      <c r="C120" s="252">
        <f>M133</f>
        <v>0</v>
      </c>
      <c r="D120" s="1014">
        <f>N133</f>
        <v>0</v>
      </c>
      <c r="E120" s="1181"/>
      <c r="F120" s="1182">
        <f>C120-D120</f>
        <v>0</v>
      </c>
      <c r="G120" s="1015"/>
      <c r="H120" s="253"/>
      <c r="I120" s="253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</row>
    <row r="121" spans="1:251" ht="21" customHeight="1" thickBot="1">
      <c r="A121" s="102"/>
      <c r="B121" s="254" t="s">
        <v>209</v>
      </c>
      <c r="C121" s="255">
        <f>SUM(C118:C120)</f>
        <v>0</v>
      </c>
      <c r="D121" s="1183">
        <f>SUM(D118:D120)</f>
        <v>0</v>
      </c>
      <c r="E121" s="1183"/>
      <c r="F121" s="1184">
        <f>SUM(F118:F120)</f>
        <v>0</v>
      </c>
      <c r="G121" s="1185"/>
      <c r="H121" s="253"/>
      <c r="I121" s="253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</row>
    <row r="122" spans="1:251" ht="30" customHeight="1" thickBot="1">
      <c r="A122" s="1186" t="s">
        <v>127</v>
      </c>
      <c r="B122" s="1187"/>
      <c r="C122" s="1187"/>
      <c r="D122" s="1187"/>
      <c r="E122" s="1187"/>
      <c r="F122" s="1187"/>
      <c r="G122" s="1187"/>
      <c r="H122" s="1187"/>
      <c r="I122" s="1187"/>
      <c r="J122" s="1187"/>
      <c r="K122" s="1187"/>
      <c r="L122" s="1187"/>
      <c r="M122" s="1187"/>
      <c r="N122" s="1187"/>
      <c r="O122" s="1187"/>
      <c r="P122" s="1187"/>
      <c r="Q122" s="1187"/>
      <c r="R122" s="1187"/>
      <c r="S122" s="1188"/>
    </row>
    <row r="123" spans="1:251" ht="27" customHeight="1" thickBot="1">
      <c r="A123" s="1189"/>
      <c r="B123" s="1190"/>
      <c r="C123" s="1190"/>
      <c r="D123" s="256"/>
      <c r="E123" s="257"/>
      <c r="F123" s="258"/>
      <c r="G123" s="258"/>
      <c r="H123" s="258"/>
      <c r="I123" s="259"/>
      <c r="J123" s="258"/>
      <c r="K123" s="258"/>
      <c r="L123" s="258"/>
      <c r="M123" s="258"/>
      <c r="N123" s="258"/>
      <c r="O123" s="258"/>
      <c r="P123" s="258"/>
      <c r="Q123" s="260"/>
      <c r="R123" s="256"/>
      <c r="S123" s="257"/>
    </row>
    <row r="124" spans="1:251" ht="29.25" customHeight="1" thickBot="1">
      <c r="A124" s="1136"/>
      <c r="B124" s="1028"/>
      <c r="C124" s="1028"/>
      <c r="D124" s="1029"/>
      <c r="E124" s="1067" t="s">
        <v>131</v>
      </c>
      <c r="F124" s="1068"/>
      <c r="G124" s="1069"/>
      <c r="H124" s="184"/>
      <c r="I124" s="1151" t="s">
        <v>183</v>
      </c>
      <c r="J124" s="1152"/>
      <c r="K124" s="1153"/>
      <c r="L124" s="113"/>
      <c r="M124" s="1130" t="s">
        <v>184</v>
      </c>
      <c r="N124" s="1131"/>
      <c r="O124" s="1132"/>
      <c r="P124" s="114"/>
      <c r="Q124" s="1130" t="s">
        <v>51</v>
      </c>
      <c r="R124" s="1131"/>
      <c r="S124" s="1132"/>
    </row>
    <row r="125" spans="1:251" ht="49.5" customHeight="1" thickBot="1">
      <c r="A125" s="1025" t="s">
        <v>200</v>
      </c>
      <c r="B125" s="1026"/>
      <c r="C125" s="1026"/>
      <c r="D125" s="1027"/>
      <c r="E125" s="261" t="s">
        <v>135</v>
      </c>
      <c r="F125" s="262" t="s">
        <v>124</v>
      </c>
      <c r="G125" s="263" t="s">
        <v>125</v>
      </c>
      <c r="H125" s="264" t="s">
        <v>134</v>
      </c>
      <c r="I125" s="119" t="s">
        <v>123</v>
      </c>
      <c r="J125" s="120" t="s">
        <v>124</v>
      </c>
      <c r="K125" s="121" t="s">
        <v>125</v>
      </c>
      <c r="L125" s="122" t="s">
        <v>134</v>
      </c>
      <c r="M125" s="123" t="s">
        <v>123</v>
      </c>
      <c r="N125" s="124" t="s">
        <v>124</v>
      </c>
      <c r="O125" s="125" t="s">
        <v>125</v>
      </c>
      <c r="P125" s="126" t="s">
        <v>134</v>
      </c>
      <c r="Q125" s="127" t="s">
        <v>136</v>
      </c>
      <c r="R125" s="128" t="s">
        <v>137</v>
      </c>
      <c r="S125" s="129" t="s">
        <v>138</v>
      </c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  <c r="CG125" s="75"/>
      <c r="CH125" s="75"/>
      <c r="CI125" s="75"/>
      <c r="CJ125" s="75"/>
      <c r="CK125" s="75"/>
      <c r="CL125" s="75"/>
      <c r="CM125" s="75"/>
      <c r="CN125" s="75"/>
      <c r="CO125" s="75"/>
      <c r="CP125" s="75"/>
      <c r="CQ125" s="75"/>
      <c r="CR125" s="75"/>
      <c r="CS125" s="75"/>
      <c r="CT125" s="75"/>
      <c r="CU125" s="75"/>
      <c r="CV125" s="75"/>
      <c r="CW125" s="75"/>
      <c r="CX125" s="75"/>
      <c r="CY125" s="75"/>
      <c r="CZ125" s="75"/>
      <c r="DA125" s="75"/>
      <c r="DB125" s="75"/>
      <c r="DC125" s="75"/>
      <c r="DD125" s="75"/>
      <c r="DE125" s="75"/>
      <c r="DF125" s="75"/>
      <c r="DG125" s="75"/>
      <c r="DH125" s="75"/>
      <c r="DI125" s="75"/>
      <c r="DJ125" s="75"/>
      <c r="DK125" s="75"/>
      <c r="DL125" s="75"/>
      <c r="DM125" s="75"/>
      <c r="DN125" s="75"/>
      <c r="DO125" s="75"/>
      <c r="DP125" s="75"/>
      <c r="DQ125" s="75"/>
      <c r="DR125" s="75"/>
      <c r="DS125" s="75"/>
      <c r="DT125" s="75"/>
      <c r="DU125" s="75"/>
      <c r="DV125" s="75"/>
      <c r="DW125" s="75"/>
      <c r="DX125" s="75"/>
      <c r="DY125" s="75"/>
      <c r="DZ125" s="75"/>
      <c r="EA125" s="75"/>
      <c r="EB125" s="75"/>
      <c r="EC125" s="75"/>
      <c r="ED125" s="75"/>
      <c r="EE125" s="75"/>
      <c r="EF125" s="75"/>
      <c r="EG125" s="75"/>
      <c r="EH125" s="75"/>
      <c r="EI125" s="75"/>
      <c r="EJ125" s="75"/>
      <c r="EK125" s="75"/>
      <c r="EL125" s="75"/>
      <c r="EM125" s="75"/>
      <c r="EN125" s="75"/>
      <c r="EO125" s="75"/>
      <c r="EP125" s="75"/>
      <c r="EQ125" s="75"/>
      <c r="ER125" s="75"/>
      <c r="ES125" s="75"/>
      <c r="ET125" s="75"/>
      <c r="EU125" s="75"/>
      <c r="EV125" s="75"/>
      <c r="EW125" s="75"/>
      <c r="EX125" s="75"/>
      <c r="EY125" s="75"/>
      <c r="EZ125" s="75"/>
      <c r="FA125" s="75"/>
      <c r="FB125" s="75"/>
      <c r="FC125" s="75"/>
      <c r="FD125" s="75"/>
      <c r="FE125" s="75"/>
      <c r="FF125" s="75"/>
      <c r="FG125" s="75"/>
      <c r="FH125" s="75"/>
      <c r="FI125" s="75"/>
      <c r="FJ125" s="75"/>
      <c r="FK125" s="75"/>
      <c r="FL125" s="75"/>
      <c r="FM125" s="75"/>
      <c r="FN125" s="75"/>
      <c r="FO125" s="75"/>
      <c r="FP125" s="75"/>
      <c r="FQ125" s="75"/>
      <c r="FR125" s="75"/>
      <c r="FS125" s="75"/>
      <c r="FT125" s="75"/>
      <c r="FU125" s="75"/>
      <c r="FV125" s="75"/>
      <c r="FW125" s="75"/>
      <c r="FX125" s="75"/>
      <c r="FY125" s="75"/>
      <c r="FZ125" s="75"/>
      <c r="GA125" s="75"/>
      <c r="GB125" s="75"/>
      <c r="GC125" s="75"/>
      <c r="GD125" s="75"/>
      <c r="GE125" s="75"/>
      <c r="GF125" s="75"/>
      <c r="GG125" s="75"/>
      <c r="GH125" s="75"/>
      <c r="GI125" s="75"/>
      <c r="GJ125" s="75"/>
      <c r="GK125" s="75"/>
      <c r="GL125" s="75"/>
      <c r="GM125" s="75"/>
      <c r="GN125" s="75"/>
      <c r="GO125" s="75"/>
      <c r="GP125" s="75"/>
      <c r="GQ125" s="75"/>
      <c r="GR125" s="75"/>
      <c r="GS125" s="75"/>
      <c r="GT125" s="75"/>
      <c r="GU125" s="75"/>
      <c r="GV125" s="75"/>
      <c r="GW125" s="75"/>
      <c r="GX125" s="75"/>
      <c r="GY125" s="75"/>
      <c r="GZ125" s="75"/>
      <c r="HA125" s="75"/>
      <c r="HB125" s="75"/>
      <c r="HC125" s="75"/>
      <c r="HD125" s="75"/>
      <c r="HE125" s="75"/>
      <c r="HF125" s="75"/>
      <c r="HG125" s="75"/>
      <c r="HH125" s="75"/>
      <c r="HI125" s="75"/>
      <c r="HJ125" s="75"/>
      <c r="HK125" s="75"/>
      <c r="HL125" s="75"/>
      <c r="HM125" s="75"/>
      <c r="HN125" s="75"/>
      <c r="HO125" s="75"/>
      <c r="HP125" s="75"/>
      <c r="HQ125" s="75"/>
      <c r="HR125" s="75"/>
      <c r="HS125" s="75"/>
      <c r="HT125" s="75"/>
      <c r="HU125" s="75"/>
      <c r="HV125" s="75"/>
      <c r="HW125" s="75"/>
      <c r="HX125" s="75"/>
      <c r="HY125" s="75"/>
      <c r="HZ125" s="75"/>
      <c r="IA125" s="75"/>
      <c r="IB125" s="75"/>
      <c r="IC125" s="75"/>
      <c r="ID125" s="75"/>
      <c r="IE125" s="75"/>
      <c r="IF125" s="75"/>
      <c r="IG125" s="75"/>
      <c r="IH125" s="75"/>
      <c r="II125" s="75"/>
      <c r="IJ125" s="75"/>
      <c r="IK125" s="75"/>
      <c r="IL125" s="75"/>
      <c r="IM125" s="75"/>
      <c r="IN125" s="75"/>
      <c r="IO125" s="75"/>
      <c r="IP125" s="75"/>
      <c r="IQ125" s="75"/>
    </row>
    <row r="126" spans="1:251" ht="24" customHeight="1">
      <c r="A126" s="1192"/>
      <c r="B126" s="1193"/>
      <c r="C126" s="1193"/>
      <c r="D126" s="1194"/>
      <c r="E126" s="719">
        <f>E127+E128+E129</f>
        <v>0</v>
      </c>
      <c r="F126" s="190">
        <f t="shared" ref="F126" si="12">F127+F128+F129</f>
        <v>0</v>
      </c>
      <c r="G126" s="190">
        <f t="shared" ref="G126" si="13">G127+G128+G129</f>
        <v>0</v>
      </c>
      <c r="H126" s="190">
        <f t="shared" ref="H126" si="14">H127+H128+H129</f>
        <v>0</v>
      </c>
      <c r="I126" s="190">
        <f t="shared" ref="I126" si="15">I127+I128+I129</f>
        <v>0</v>
      </c>
      <c r="J126" s="190">
        <f t="shared" ref="J126" si="16">J127+J128+J129</f>
        <v>0</v>
      </c>
      <c r="K126" s="190">
        <f t="shared" ref="K126" si="17">K127+K128+K129</f>
        <v>0</v>
      </c>
      <c r="L126" s="190">
        <f t="shared" ref="L126" si="18">L127+L128+L129</f>
        <v>0</v>
      </c>
      <c r="M126" s="190">
        <f t="shared" ref="M126" si="19">M127+M128+M129</f>
        <v>0</v>
      </c>
      <c r="N126" s="190">
        <f t="shared" ref="N126" si="20">N127+N128+N129</f>
        <v>0</v>
      </c>
      <c r="O126" s="190">
        <f t="shared" ref="O126" si="21">O127+O128+O129</f>
        <v>0</v>
      </c>
      <c r="P126" s="190">
        <f t="shared" ref="P126" si="22">P127+P128+P129</f>
        <v>0</v>
      </c>
      <c r="Q126" s="190">
        <f t="shared" ref="Q126" si="23">Q127+Q128+Q129</f>
        <v>0</v>
      </c>
      <c r="R126" s="190">
        <f t="shared" ref="R126" si="24">R127+R128+R129</f>
        <v>0</v>
      </c>
      <c r="S126" s="266">
        <f>Q126-R126</f>
        <v>0</v>
      </c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  <c r="CG126" s="75"/>
      <c r="CH126" s="75"/>
      <c r="CI126" s="75"/>
      <c r="CJ126" s="75"/>
      <c r="CK126" s="75"/>
      <c r="CL126" s="75"/>
      <c r="CM126" s="75"/>
      <c r="CN126" s="75"/>
      <c r="CO126" s="75"/>
      <c r="CP126" s="75"/>
      <c r="CQ126" s="75"/>
      <c r="CR126" s="75"/>
      <c r="CS126" s="75"/>
      <c r="CT126" s="75"/>
      <c r="CU126" s="75"/>
      <c r="CV126" s="75"/>
      <c r="CW126" s="75"/>
      <c r="CX126" s="75"/>
      <c r="CY126" s="75"/>
      <c r="CZ126" s="75"/>
      <c r="DA126" s="75"/>
      <c r="DB126" s="75"/>
      <c r="DC126" s="75"/>
      <c r="DD126" s="75"/>
      <c r="DE126" s="75"/>
      <c r="DF126" s="75"/>
      <c r="DG126" s="75"/>
      <c r="DH126" s="75"/>
      <c r="DI126" s="75"/>
      <c r="DJ126" s="75"/>
      <c r="DK126" s="75"/>
      <c r="DL126" s="75"/>
      <c r="DM126" s="75"/>
      <c r="DN126" s="75"/>
      <c r="DO126" s="75"/>
      <c r="DP126" s="75"/>
      <c r="DQ126" s="75"/>
      <c r="DR126" s="75"/>
      <c r="DS126" s="75"/>
      <c r="DT126" s="75"/>
      <c r="DU126" s="75"/>
      <c r="DV126" s="75"/>
      <c r="DW126" s="75"/>
      <c r="DX126" s="75"/>
      <c r="DY126" s="75"/>
      <c r="DZ126" s="75"/>
      <c r="EA126" s="75"/>
      <c r="EB126" s="75"/>
      <c r="EC126" s="75"/>
      <c r="ED126" s="75"/>
      <c r="EE126" s="75"/>
      <c r="EF126" s="75"/>
      <c r="EG126" s="75"/>
      <c r="EH126" s="75"/>
      <c r="EI126" s="75"/>
      <c r="EJ126" s="75"/>
      <c r="EK126" s="75"/>
      <c r="EL126" s="75"/>
      <c r="EM126" s="75"/>
      <c r="EN126" s="75"/>
      <c r="EO126" s="75"/>
      <c r="EP126" s="75"/>
      <c r="EQ126" s="75"/>
      <c r="ER126" s="75"/>
      <c r="ES126" s="75"/>
      <c r="ET126" s="75"/>
      <c r="EU126" s="75"/>
      <c r="EV126" s="75"/>
      <c r="EW126" s="75"/>
      <c r="EX126" s="75"/>
      <c r="EY126" s="75"/>
      <c r="EZ126" s="75"/>
      <c r="FA126" s="75"/>
      <c r="FB126" s="75"/>
      <c r="FC126" s="75"/>
      <c r="FD126" s="75"/>
      <c r="FE126" s="75"/>
      <c r="FF126" s="75"/>
      <c r="FG126" s="75"/>
      <c r="FH126" s="75"/>
      <c r="FI126" s="75"/>
      <c r="FJ126" s="75"/>
      <c r="FK126" s="75"/>
      <c r="FL126" s="75"/>
      <c r="FM126" s="75"/>
      <c r="FN126" s="75"/>
      <c r="FO126" s="75"/>
      <c r="FP126" s="75"/>
      <c r="FQ126" s="75"/>
      <c r="FR126" s="75"/>
      <c r="FS126" s="75"/>
      <c r="FT126" s="75"/>
      <c r="FU126" s="75"/>
      <c r="FV126" s="75"/>
      <c r="FW126" s="75"/>
      <c r="FX126" s="75"/>
      <c r="FY126" s="75"/>
      <c r="FZ126" s="75"/>
      <c r="GA126" s="75"/>
      <c r="GB126" s="75"/>
      <c r="GC126" s="75"/>
      <c r="GD126" s="75"/>
      <c r="GE126" s="75"/>
      <c r="GF126" s="75"/>
      <c r="GG126" s="75"/>
      <c r="GH126" s="75"/>
      <c r="GI126" s="75"/>
      <c r="GJ126" s="75"/>
      <c r="GK126" s="75"/>
      <c r="GL126" s="75"/>
      <c r="GM126" s="75"/>
      <c r="GN126" s="75"/>
      <c r="GO126" s="75"/>
      <c r="GP126" s="75"/>
      <c r="GQ126" s="75"/>
      <c r="GR126" s="75"/>
      <c r="GS126" s="75"/>
      <c r="GT126" s="75"/>
      <c r="GU126" s="75"/>
      <c r="GV126" s="75"/>
      <c r="GW126" s="75"/>
      <c r="GX126" s="75"/>
      <c r="GY126" s="75"/>
      <c r="GZ126" s="75"/>
      <c r="HA126" s="75"/>
      <c r="HB126" s="75"/>
      <c r="HC126" s="75"/>
      <c r="HD126" s="75"/>
      <c r="HE126" s="75"/>
      <c r="HF126" s="75"/>
      <c r="HG126" s="75"/>
      <c r="HH126" s="75"/>
      <c r="HI126" s="75"/>
      <c r="HJ126" s="75"/>
      <c r="HK126" s="75"/>
      <c r="HL126" s="75"/>
      <c r="HM126" s="75"/>
      <c r="HN126" s="75"/>
      <c r="HO126" s="75"/>
      <c r="HP126" s="75"/>
      <c r="HQ126" s="75"/>
      <c r="HR126" s="75"/>
      <c r="HS126" s="75"/>
      <c r="HT126" s="75"/>
      <c r="HU126" s="75"/>
      <c r="HV126" s="75"/>
      <c r="HW126" s="75"/>
      <c r="HX126" s="75"/>
      <c r="HY126" s="75"/>
      <c r="HZ126" s="75"/>
      <c r="IA126" s="75"/>
      <c r="IB126" s="75"/>
      <c r="IC126" s="75"/>
      <c r="ID126" s="75"/>
      <c r="IE126" s="75"/>
      <c r="IF126" s="75"/>
      <c r="IG126" s="75"/>
      <c r="IH126" s="75"/>
      <c r="II126" s="75"/>
      <c r="IJ126" s="75"/>
      <c r="IK126" s="75"/>
      <c r="IL126" s="75"/>
      <c r="IM126" s="75"/>
      <c r="IN126" s="75"/>
      <c r="IO126" s="75"/>
      <c r="IP126" s="75"/>
      <c r="IQ126" s="75"/>
    </row>
    <row r="127" spans="1:251" ht="35.25" customHeight="1">
      <c r="A127" s="1175"/>
      <c r="B127" s="1175"/>
      <c r="C127" s="1175"/>
      <c r="D127" s="1175"/>
      <c r="E127" s="735"/>
      <c r="F127" s="268"/>
      <c r="G127" s="269">
        <f>E127-F127</f>
        <v>0</v>
      </c>
      <c r="H127" s="270"/>
      <c r="I127" s="267"/>
      <c r="J127" s="268"/>
      <c r="K127" s="269">
        <f>I127-J127</f>
        <v>0</v>
      </c>
      <c r="L127" s="270"/>
      <c r="M127" s="267"/>
      <c r="N127" s="268"/>
      <c r="O127" s="269">
        <f>M127-N127</f>
        <v>0</v>
      </c>
      <c r="P127" s="271"/>
      <c r="Q127" s="272">
        <f>E127+I127+M127</f>
        <v>0</v>
      </c>
      <c r="R127" s="134">
        <f t="shared" ref="R127:R130" si="25">F127+J127+N127</f>
        <v>0</v>
      </c>
      <c r="S127" s="134">
        <f t="shared" ref="S127:S130" si="26">Q127-R127</f>
        <v>0</v>
      </c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  <c r="CG127" s="75"/>
      <c r="CH127" s="75"/>
      <c r="CI127" s="75"/>
      <c r="CJ127" s="75"/>
      <c r="CK127" s="75"/>
      <c r="CL127" s="75"/>
      <c r="CM127" s="75"/>
      <c r="CN127" s="75"/>
      <c r="CO127" s="75"/>
      <c r="CP127" s="75"/>
      <c r="CQ127" s="75"/>
      <c r="CR127" s="75"/>
      <c r="CS127" s="75"/>
      <c r="CT127" s="75"/>
      <c r="CU127" s="75"/>
      <c r="CV127" s="75"/>
      <c r="CW127" s="75"/>
      <c r="CX127" s="75"/>
      <c r="CY127" s="75"/>
      <c r="CZ127" s="75"/>
      <c r="DA127" s="75"/>
      <c r="DB127" s="75"/>
      <c r="DC127" s="75"/>
      <c r="DD127" s="75"/>
      <c r="DE127" s="75"/>
      <c r="DF127" s="75"/>
      <c r="DG127" s="75"/>
      <c r="DH127" s="75"/>
      <c r="DI127" s="75"/>
      <c r="DJ127" s="75"/>
      <c r="DK127" s="75"/>
      <c r="DL127" s="75"/>
      <c r="DM127" s="75"/>
      <c r="DN127" s="75"/>
      <c r="DO127" s="75"/>
      <c r="DP127" s="75"/>
      <c r="DQ127" s="75"/>
      <c r="DR127" s="75"/>
      <c r="DS127" s="75"/>
      <c r="DT127" s="75"/>
      <c r="DU127" s="75"/>
      <c r="DV127" s="75"/>
      <c r="DW127" s="75"/>
      <c r="DX127" s="75"/>
      <c r="DY127" s="75"/>
      <c r="DZ127" s="75"/>
      <c r="EA127" s="75"/>
      <c r="EB127" s="75"/>
      <c r="EC127" s="75"/>
      <c r="ED127" s="75"/>
      <c r="EE127" s="75"/>
      <c r="EF127" s="75"/>
      <c r="EG127" s="75"/>
      <c r="EH127" s="75"/>
      <c r="EI127" s="75"/>
      <c r="EJ127" s="75"/>
      <c r="EK127" s="75"/>
      <c r="EL127" s="75"/>
      <c r="EM127" s="75"/>
      <c r="EN127" s="75"/>
      <c r="EO127" s="75"/>
      <c r="EP127" s="75"/>
      <c r="EQ127" s="75"/>
      <c r="ER127" s="75"/>
      <c r="ES127" s="75"/>
      <c r="ET127" s="75"/>
      <c r="EU127" s="75"/>
      <c r="EV127" s="75"/>
      <c r="EW127" s="75"/>
      <c r="EX127" s="75"/>
      <c r="EY127" s="75"/>
      <c r="EZ127" s="75"/>
      <c r="FA127" s="75"/>
      <c r="FB127" s="75"/>
      <c r="FC127" s="75"/>
      <c r="FD127" s="75"/>
      <c r="FE127" s="75"/>
      <c r="FF127" s="75"/>
      <c r="FG127" s="75"/>
      <c r="FH127" s="75"/>
      <c r="FI127" s="75"/>
      <c r="FJ127" s="75"/>
      <c r="FK127" s="75"/>
      <c r="FL127" s="75"/>
      <c r="FM127" s="75"/>
      <c r="FN127" s="75"/>
      <c r="FO127" s="75"/>
      <c r="FP127" s="75"/>
      <c r="FQ127" s="75"/>
      <c r="FR127" s="75"/>
      <c r="FS127" s="75"/>
      <c r="FT127" s="75"/>
      <c r="FU127" s="75"/>
      <c r="FV127" s="75"/>
      <c r="FW127" s="75"/>
      <c r="FX127" s="75"/>
      <c r="FY127" s="75"/>
      <c r="FZ127" s="75"/>
      <c r="GA127" s="75"/>
      <c r="GB127" s="75"/>
      <c r="GC127" s="75"/>
      <c r="GD127" s="75"/>
      <c r="GE127" s="75"/>
      <c r="GF127" s="75"/>
      <c r="GG127" s="75"/>
      <c r="GH127" s="75"/>
      <c r="GI127" s="75"/>
      <c r="GJ127" s="75"/>
      <c r="GK127" s="75"/>
      <c r="GL127" s="75"/>
      <c r="GM127" s="75"/>
      <c r="GN127" s="75"/>
      <c r="GO127" s="75"/>
      <c r="GP127" s="75"/>
      <c r="GQ127" s="75"/>
      <c r="GR127" s="75"/>
      <c r="GS127" s="75"/>
      <c r="GT127" s="75"/>
      <c r="GU127" s="75"/>
      <c r="GV127" s="75"/>
      <c r="GW127" s="75"/>
      <c r="GX127" s="75"/>
      <c r="GY127" s="75"/>
      <c r="GZ127" s="75"/>
      <c r="HA127" s="75"/>
      <c r="HB127" s="75"/>
      <c r="HC127" s="75"/>
      <c r="HD127" s="75"/>
      <c r="HE127" s="75"/>
      <c r="HF127" s="75"/>
      <c r="HG127" s="75"/>
      <c r="HH127" s="75"/>
      <c r="HI127" s="75"/>
      <c r="HJ127" s="75"/>
      <c r="HK127" s="75"/>
      <c r="HL127" s="75"/>
      <c r="HM127" s="75"/>
      <c r="HN127" s="75"/>
      <c r="HO127" s="75"/>
      <c r="HP127" s="75"/>
      <c r="HQ127" s="75"/>
      <c r="HR127" s="75"/>
      <c r="HS127" s="75"/>
      <c r="HT127" s="75"/>
      <c r="HU127" s="75"/>
      <c r="HV127" s="75"/>
      <c r="HW127" s="75"/>
      <c r="HX127" s="75"/>
      <c r="HY127" s="75"/>
      <c r="HZ127" s="75"/>
      <c r="IA127" s="75"/>
      <c r="IB127" s="75"/>
      <c r="IC127" s="75"/>
      <c r="ID127" s="75"/>
      <c r="IE127" s="75"/>
      <c r="IF127" s="75"/>
      <c r="IG127" s="75"/>
      <c r="IH127" s="75"/>
      <c r="II127" s="75"/>
      <c r="IJ127" s="75"/>
      <c r="IK127" s="75"/>
      <c r="IL127" s="75"/>
      <c r="IM127" s="75"/>
      <c r="IN127" s="75"/>
      <c r="IO127" s="75"/>
      <c r="IP127" s="75"/>
      <c r="IQ127" s="75"/>
    </row>
    <row r="128" spans="1:251" ht="31.5" customHeight="1">
      <c r="A128" s="1175"/>
      <c r="B128" s="1175"/>
      <c r="C128" s="1175"/>
      <c r="D128" s="1175"/>
      <c r="E128" s="735"/>
      <c r="F128" s="268"/>
      <c r="G128" s="269">
        <f t="shared" ref="G128:G130" si="27">E128-F128</f>
        <v>0</v>
      </c>
      <c r="H128" s="270"/>
      <c r="I128" s="267"/>
      <c r="J128" s="268"/>
      <c r="K128" s="269">
        <f t="shared" ref="K128:K130" si="28">I128-J128</f>
        <v>0</v>
      </c>
      <c r="L128" s="270"/>
      <c r="M128" s="267"/>
      <c r="N128" s="268"/>
      <c r="O128" s="269">
        <f t="shared" ref="O128:O130" si="29">M128-N128</f>
        <v>0</v>
      </c>
      <c r="P128" s="271"/>
      <c r="Q128" s="272">
        <f t="shared" ref="Q128:Q130" si="30">E128+I128+M128</f>
        <v>0</v>
      </c>
      <c r="R128" s="134">
        <f t="shared" si="25"/>
        <v>0</v>
      </c>
      <c r="S128" s="134">
        <f t="shared" si="26"/>
        <v>0</v>
      </c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  <c r="CE128" s="75"/>
      <c r="CF128" s="75"/>
      <c r="CG128" s="75"/>
      <c r="CH128" s="75"/>
      <c r="CI128" s="75"/>
      <c r="CJ128" s="75"/>
      <c r="CK128" s="75"/>
      <c r="CL128" s="75"/>
      <c r="CM128" s="75"/>
      <c r="CN128" s="75"/>
      <c r="CO128" s="75"/>
      <c r="CP128" s="75"/>
      <c r="CQ128" s="75"/>
      <c r="CR128" s="75"/>
      <c r="CS128" s="75"/>
      <c r="CT128" s="75"/>
      <c r="CU128" s="75"/>
      <c r="CV128" s="75"/>
      <c r="CW128" s="75"/>
      <c r="CX128" s="75"/>
      <c r="CY128" s="75"/>
      <c r="CZ128" s="75"/>
      <c r="DA128" s="75"/>
      <c r="DB128" s="75"/>
      <c r="DC128" s="75"/>
      <c r="DD128" s="75"/>
      <c r="DE128" s="75"/>
      <c r="DF128" s="75"/>
      <c r="DG128" s="75"/>
      <c r="DH128" s="75"/>
      <c r="DI128" s="75"/>
      <c r="DJ128" s="75"/>
      <c r="DK128" s="75"/>
      <c r="DL128" s="75"/>
      <c r="DM128" s="75"/>
      <c r="DN128" s="75"/>
      <c r="DO128" s="75"/>
      <c r="DP128" s="75"/>
      <c r="DQ128" s="75"/>
      <c r="DR128" s="75"/>
      <c r="DS128" s="75"/>
      <c r="DT128" s="75"/>
      <c r="DU128" s="75"/>
      <c r="DV128" s="75"/>
      <c r="DW128" s="75"/>
      <c r="DX128" s="75"/>
      <c r="DY128" s="75"/>
      <c r="DZ128" s="75"/>
      <c r="EA128" s="75"/>
      <c r="EB128" s="75"/>
      <c r="EC128" s="75"/>
      <c r="ED128" s="75"/>
      <c r="EE128" s="75"/>
      <c r="EF128" s="75"/>
      <c r="EG128" s="75"/>
      <c r="EH128" s="75"/>
      <c r="EI128" s="75"/>
      <c r="EJ128" s="75"/>
      <c r="EK128" s="75"/>
      <c r="EL128" s="75"/>
      <c r="EM128" s="75"/>
      <c r="EN128" s="75"/>
      <c r="EO128" s="75"/>
      <c r="EP128" s="75"/>
      <c r="EQ128" s="75"/>
      <c r="ER128" s="75"/>
      <c r="ES128" s="75"/>
      <c r="ET128" s="75"/>
      <c r="EU128" s="75"/>
      <c r="EV128" s="75"/>
      <c r="EW128" s="75"/>
      <c r="EX128" s="75"/>
      <c r="EY128" s="75"/>
      <c r="EZ128" s="75"/>
      <c r="FA128" s="75"/>
      <c r="FB128" s="75"/>
      <c r="FC128" s="75"/>
      <c r="FD128" s="75"/>
      <c r="FE128" s="75"/>
      <c r="FF128" s="75"/>
      <c r="FG128" s="75"/>
      <c r="FH128" s="75"/>
      <c r="FI128" s="75"/>
      <c r="FJ128" s="75"/>
      <c r="FK128" s="75"/>
      <c r="FL128" s="75"/>
      <c r="FM128" s="75"/>
      <c r="FN128" s="75"/>
      <c r="FO128" s="75"/>
      <c r="FP128" s="75"/>
      <c r="FQ128" s="75"/>
      <c r="FR128" s="75"/>
      <c r="FS128" s="75"/>
      <c r="FT128" s="75"/>
      <c r="FU128" s="75"/>
      <c r="FV128" s="75"/>
      <c r="FW128" s="75"/>
      <c r="FX128" s="75"/>
      <c r="FY128" s="75"/>
      <c r="FZ128" s="75"/>
      <c r="GA128" s="75"/>
      <c r="GB128" s="75"/>
      <c r="GC128" s="75"/>
      <c r="GD128" s="75"/>
      <c r="GE128" s="75"/>
      <c r="GF128" s="75"/>
      <c r="GG128" s="75"/>
      <c r="GH128" s="75"/>
      <c r="GI128" s="75"/>
      <c r="GJ128" s="75"/>
      <c r="GK128" s="75"/>
      <c r="GL128" s="75"/>
      <c r="GM128" s="75"/>
      <c r="GN128" s="75"/>
      <c r="GO128" s="75"/>
      <c r="GP128" s="75"/>
      <c r="GQ128" s="75"/>
      <c r="GR128" s="75"/>
      <c r="GS128" s="75"/>
      <c r="GT128" s="75"/>
      <c r="GU128" s="75"/>
      <c r="GV128" s="75"/>
      <c r="GW128" s="75"/>
      <c r="GX128" s="75"/>
      <c r="GY128" s="75"/>
      <c r="GZ128" s="75"/>
      <c r="HA128" s="75"/>
      <c r="HB128" s="75"/>
      <c r="HC128" s="75"/>
      <c r="HD128" s="75"/>
      <c r="HE128" s="75"/>
      <c r="HF128" s="75"/>
      <c r="HG128" s="75"/>
      <c r="HH128" s="75"/>
      <c r="HI128" s="75"/>
      <c r="HJ128" s="75"/>
      <c r="HK128" s="75"/>
      <c r="HL128" s="75"/>
      <c r="HM128" s="75"/>
      <c r="HN128" s="75"/>
      <c r="HO128" s="75"/>
      <c r="HP128" s="75"/>
      <c r="HQ128" s="75"/>
      <c r="HR128" s="75"/>
      <c r="HS128" s="75"/>
      <c r="HT128" s="75"/>
      <c r="HU128" s="75"/>
      <c r="HV128" s="75"/>
      <c r="HW128" s="75"/>
      <c r="HX128" s="75"/>
      <c r="HY128" s="75"/>
      <c r="HZ128" s="75"/>
      <c r="IA128" s="75"/>
      <c r="IB128" s="75"/>
      <c r="IC128" s="75"/>
      <c r="ID128" s="75"/>
      <c r="IE128" s="75"/>
      <c r="IF128" s="75"/>
      <c r="IG128" s="75"/>
      <c r="IH128" s="75"/>
      <c r="II128" s="75"/>
      <c r="IJ128" s="75"/>
      <c r="IK128" s="75"/>
      <c r="IL128" s="75"/>
      <c r="IM128" s="75"/>
      <c r="IN128" s="75"/>
      <c r="IO128" s="75"/>
      <c r="IP128" s="75"/>
      <c r="IQ128" s="75"/>
    </row>
    <row r="129" spans="1:251" ht="30" customHeight="1">
      <c r="A129" s="1175"/>
      <c r="B129" s="1175"/>
      <c r="C129" s="1175"/>
      <c r="D129" s="1175"/>
      <c r="E129" s="735"/>
      <c r="F129" s="268"/>
      <c r="G129" s="269">
        <f t="shared" si="27"/>
        <v>0</v>
      </c>
      <c r="H129" s="270"/>
      <c r="I129" s="267"/>
      <c r="J129" s="268"/>
      <c r="K129" s="269">
        <f t="shared" si="28"/>
        <v>0</v>
      </c>
      <c r="L129" s="270"/>
      <c r="M129" s="267"/>
      <c r="N129" s="268"/>
      <c r="O129" s="269">
        <f t="shared" si="29"/>
        <v>0</v>
      </c>
      <c r="P129" s="271"/>
      <c r="Q129" s="272">
        <f t="shared" si="30"/>
        <v>0</v>
      </c>
      <c r="R129" s="134">
        <f t="shared" si="25"/>
        <v>0</v>
      </c>
      <c r="S129" s="134">
        <f t="shared" si="26"/>
        <v>0</v>
      </c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  <c r="CE129" s="75"/>
      <c r="CF129" s="75"/>
      <c r="CG129" s="75"/>
      <c r="CH129" s="75"/>
      <c r="CI129" s="75"/>
      <c r="CJ129" s="75"/>
      <c r="CK129" s="75"/>
      <c r="CL129" s="75"/>
      <c r="CM129" s="75"/>
      <c r="CN129" s="75"/>
      <c r="CO129" s="75"/>
      <c r="CP129" s="75"/>
      <c r="CQ129" s="75"/>
      <c r="CR129" s="75"/>
      <c r="CS129" s="75"/>
      <c r="CT129" s="75"/>
      <c r="CU129" s="75"/>
      <c r="CV129" s="75"/>
      <c r="CW129" s="75"/>
      <c r="CX129" s="75"/>
      <c r="CY129" s="75"/>
      <c r="CZ129" s="75"/>
      <c r="DA129" s="75"/>
      <c r="DB129" s="75"/>
      <c r="DC129" s="75"/>
      <c r="DD129" s="75"/>
      <c r="DE129" s="75"/>
      <c r="DF129" s="75"/>
      <c r="DG129" s="75"/>
      <c r="DH129" s="75"/>
      <c r="DI129" s="75"/>
      <c r="DJ129" s="75"/>
      <c r="DK129" s="75"/>
      <c r="DL129" s="75"/>
      <c r="DM129" s="75"/>
      <c r="DN129" s="75"/>
      <c r="DO129" s="75"/>
      <c r="DP129" s="75"/>
      <c r="DQ129" s="75"/>
      <c r="DR129" s="75"/>
      <c r="DS129" s="75"/>
      <c r="DT129" s="75"/>
      <c r="DU129" s="75"/>
      <c r="DV129" s="75"/>
      <c r="DW129" s="75"/>
      <c r="DX129" s="75"/>
      <c r="DY129" s="75"/>
      <c r="DZ129" s="75"/>
      <c r="EA129" s="75"/>
      <c r="EB129" s="75"/>
      <c r="EC129" s="75"/>
      <c r="ED129" s="75"/>
      <c r="EE129" s="75"/>
      <c r="EF129" s="75"/>
      <c r="EG129" s="75"/>
      <c r="EH129" s="75"/>
      <c r="EI129" s="75"/>
      <c r="EJ129" s="75"/>
      <c r="EK129" s="75"/>
      <c r="EL129" s="75"/>
      <c r="EM129" s="75"/>
      <c r="EN129" s="75"/>
      <c r="EO129" s="75"/>
      <c r="EP129" s="75"/>
      <c r="EQ129" s="75"/>
      <c r="ER129" s="75"/>
      <c r="ES129" s="75"/>
      <c r="ET129" s="75"/>
      <c r="EU129" s="75"/>
      <c r="EV129" s="75"/>
      <c r="EW129" s="75"/>
      <c r="EX129" s="75"/>
      <c r="EY129" s="75"/>
      <c r="EZ129" s="75"/>
      <c r="FA129" s="75"/>
      <c r="FB129" s="75"/>
      <c r="FC129" s="75"/>
      <c r="FD129" s="75"/>
      <c r="FE129" s="75"/>
      <c r="FF129" s="75"/>
      <c r="FG129" s="75"/>
      <c r="FH129" s="75"/>
      <c r="FI129" s="75"/>
      <c r="FJ129" s="75"/>
      <c r="FK129" s="75"/>
      <c r="FL129" s="75"/>
      <c r="FM129" s="75"/>
      <c r="FN129" s="75"/>
      <c r="FO129" s="75"/>
      <c r="FP129" s="75"/>
      <c r="FQ129" s="75"/>
      <c r="FR129" s="75"/>
      <c r="FS129" s="75"/>
      <c r="FT129" s="75"/>
      <c r="FU129" s="75"/>
      <c r="FV129" s="75"/>
      <c r="FW129" s="75"/>
      <c r="FX129" s="75"/>
      <c r="FY129" s="75"/>
      <c r="FZ129" s="75"/>
      <c r="GA129" s="75"/>
      <c r="GB129" s="75"/>
      <c r="GC129" s="75"/>
      <c r="GD129" s="75"/>
      <c r="GE129" s="75"/>
      <c r="GF129" s="75"/>
      <c r="GG129" s="75"/>
      <c r="GH129" s="75"/>
      <c r="GI129" s="75"/>
      <c r="GJ129" s="75"/>
      <c r="GK129" s="75"/>
      <c r="GL129" s="75"/>
      <c r="GM129" s="75"/>
      <c r="GN129" s="75"/>
      <c r="GO129" s="75"/>
      <c r="GP129" s="75"/>
      <c r="GQ129" s="75"/>
      <c r="GR129" s="75"/>
      <c r="GS129" s="75"/>
      <c r="GT129" s="75"/>
      <c r="GU129" s="75"/>
      <c r="GV129" s="75"/>
      <c r="GW129" s="75"/>
      <c r="GX129" s="75"/>
      <c r="GY129" s="75"/>
      <c r="GZ129" s="75"/>
      <c r="HA129" s="75"/>
      <c r="HB129" s="75"/>
      <c r="HC129" s="75"/>
      <c r="HD129" s="75"/>
      <c r="HE129" s="75"/>
      <c r="HF129" s="75"/>
      <c r="HG129" s="75"/>
      <c r="HH129" s="75"/>
      <c r="HI129" s="75"/>
      <c r="HJ129" s="75"/>
      <c r="HK129" s="75"/>
      <c r="HL129" s="75"/>
      <c r="HM129" s="75"/>
      <c r="HN129" s="75"/>
      <c r="HO129" s="75"/>
      <c r="HP129" s="75"/>
      <c r="HQ129" s="75"/>
      <c r="HR129" s="75"/>
      <c r="HS129" s="75"/>
      <c r="HT129" s="75"/>
      <c r="HU129" s="75"/>
      <c r="HV129" s="75"/>
      <c r="HW129" s="75"/>
      <c r="HX129" s="75"/>
      <c r="HY129" s="75"/>
      <c r="HZ129" s="75"/>
      <c r="IA129" s="75"/>
      <c r="IB129" s="75"/>
      <c r="IC129" s="75"/>
      <c r="ID129" s="75"/>
      <c r="IE129" s="75"/>
      <c r="IF129" s="75"/>
      <c r="IG129" s="75"/>
      <c r="IH129" s="75"/>
      <c r="II129" s="75"/>
      <c r="IJ129" s="75"/>
      <c r="IK129" s="75"/>
      <c r="IL129" s="75"/>
      <c r="IM129" s="75"/>
      <c r="IN129" s="75"/>
      <c r="IO129" s="75"/>
      <c r="IP129" s="75"/>
      <c r="IQ129" s="75"/>
    </row>
    <row r="130" spans="1:251" ht="30.75" customHeight="1" thickBot="1">
      <c r="A130" s="1191"/>
      <c r="B130" s="1191"/>
      <c r="C130" s="1191"/>
      <c r="D130" s="1191"/>
      <c r="E130" s="736"/>
      <c r="F130" s="274"/>
      <c r="G130" s="269">
        <f t="shared" si="27"/>
        <v>0</v>
      </c>
      <c r="H130" s="274"/>
      <c r="I130" s="273"/>
      <c r="J130" s="274"/>
      <c r="K130" s="269">
        <f t="shared" si="28"/>
        <v>0</v>
      </c>
      <c r="L130" s="274"/>
      <c r="M130" s="273"/>
      <c r="N130" s="274"/>
      <c r="O130" s="269">
        <f t="shared" si="29"/>
        <v>0</v>
      </c>
      <c r="P130" s="274"/>
      <c r="Q130" s="272">
        <f t="shared" si="30"/>
        <v>0</v>
      </c>
      <c r="R130" s="134">
        <f t="shared" si="25"/>
        <v>0</v>
      </c>
      <c r="S130" s="134">
        <f t="shared" si="26"/>
        <v>0</v>
      </c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  <c r="CE130" s="75"/>
      <c r="CF130" s="75"/>
      <c r="CG130" s="75"/>
      <c r="CH130" s="75"/>
      <c r="CI130" s="75"/>
      <c r="CJ130" s="75"/>
      <c r="CK130" s="75"/>
      <c r="CL130" s="75"/>
      <c r="CM130" s="75"/>
      <c r="CN130" s="75"/>
      <c r="CO130" s="75"/>
      <c r="CP130" s="75"/>
      <c r="CQ130" s="75"/>
      <c r="CR130" s="75"/>
      <c r="CS130" s="75"/>
      <c r="CT130" s="75"/>
      <c r="CU130" s="75"/>
      <c r="CV130" s="75"/>
      <c r="CW130" s="75"/>
      <c r="CX130" s="75"/>
      <c r="CY130" s="75"/>
      <c r="CZ130" s="75"/>
      <c r="DA130" s="75"/>
      <c r="DB130" s="75"/>
      <c r="DC130" s="75"/>
      <c r="DD130" s="75"/>
      <c r="DE130" s="75"/>
      <c r="DF130" s="75"/>
      <c r="DG130" s="75"/>
      <c r="DH130" s="75"/>
      <c r="DI130" s="75"/>
      <c r="DJ130" s="75"/>
      <c r="DK130" s="75"/>
      <c r="DL130" s="75"/>
      <c r="DM130" s="75"/>
      <c r="DN130" s="75"/>
      <c r="DO130" s="75"/>
      <c r="DP130" s="75"/>
      <c r="DQ130" s="75"/>
      <c r="DR130" s="75"/>
      <c r="DS130" s="75"/>
      <c r="DT130" s="75"/>
      <c r="DU130" s="75"/>
      <c r="DV130" s="75"/>
      <c r="DW130" s="75"/>
      <c r="DX130" s="75"/>
      <c r="DY130" s="75"/>
      <c r="DZ130" s="75"/>
      <c r="EA130" s="75"/>
      <c r="EB130" s="75"/>
      <c r="EC130" s="75"/>
      <c r="ED130" s="75"/>
      <c r="EE130" s="75"/>
      <c r="EF130" s="75"/>
      <c r="EG130" s="75"/>
      <c r="EH130" s="75"/>
      <c r="EI130" s="75"/>
      <c r="EJ130" s="75"/>
      <c r="EK130" s="75"/>
      <c r="EL130" s="75"/>
      <c r="EM130" s="75"/>
      <c r="EN130" s="75"/>
      <c r="EO130" s="75"/>
      <c r="EP130" s="75"/>
      <c r="EQ130" s="75"/>
      <c r="ER130" s="75"/>
      <c r="ES130" s="75"/>
      <c r="ET130" s="75"/>
      <c r="EU130" s="75"/>
      <c r="EV130" s="75"/>
      <c r="EW130" s="75"/>
      <c r="EX130" s="75"/>
      <c r="EY130" s="75"/>
      <c r="EZ130" s="75"/>
      <c r="FA130" s="75"/>
      <c r="FB130" s="75"/>
      <c r="FC130" s="75"/>
      <c r="FD130" s="75"/>
      <c r="FE130" s="75"/>
      <c r="FF130" s="75"/>
      <c r="FG130" s="75"/>
      <c r="FH130" s="75"/>
      <c r="FI130" s="75"/>
      <c r="FJ130" s="75"/>
      <c r="FK130" s="75"/>
      <c r="FL130" s="75"/>
      <c r="FM130" s="75"/>
      <c r="FN130" s="75"/>
      <c r="FO130" s="75"/>
      <c r="FP130" s="75"/>
      <c r="FQ130" s="75"/>
      <c r="FR130" s="75"/>
      <c r="FS130" s="75"/>
      <c r="FT130" s="75"/>
      <c r="FU130" s="75"/>
      <c r="FV130" s="75"/>
      <c r="FW130" s="75"/>
      <c r="FX130" s="75"/>
      <c r="FY130" s="75"/>
      <c r="FZ130" s="75"/>
      <c r="GA130" s="75"/>
      <c r="GB130" s="75"/>
      <c r="GC130" s="75"/>
      <c r="GD130" s="75"/>
      <c r="GE130" s="75"/>
      <c r="GF130" s="75"/>
      <c r="GG130" s="75"/>
      <c r="GH130" s="75"/>
      <c r="GI130" s="75"/>
      <c r="GJ130" s="75"/>
      <c r="GK130" s="75"/>
      <c r="GL130" s="75"/>
      <c r="GM130" s="75"/>
      <c r="GN130" s="75"/>
      <c r="GO130" s="75"/>
      <c r="GP130" s="75"/>
      <c r="GQ130" s="75"/>
      <c r="GR130" s="75"/>
      <c r="GS130" s="75"/>
      <c r="GT130" s="75"/>
      <c r="GU130" s="75"/>
      <c r="GV130" s="75"/>
      <c r="GW130" s="75"/>
      <c r="GX130" s="75"/>
      <c r="GY130" s="75"/>
      <c r="GZ130" s="75"/>
      <c r="HA130" s="75"/>
      <c r="HB130" s="75"/>
      <c r="HC130" s="75"/>
      <c r="HD130" s="75"/>
      <c r="HE130" s="75"/>
      <c r="HF130" s="75"/>
      <c r="HG130" s="75"/>
      <c r="HH130" s="75"/>
      <c r="HI130" s="75"/>
      <c r="HJ130" s="75"/>
      <c r="HK130" s="75"/>
      <c r="HL130" s="75"/>
      <c r="HM130" s="75"/>
      <c r="HN130" s="75"/>
      <c r="HO130" s="75"/>
      <c r="HP130" s="75"/>
      <c r="HQ130" s="75"/>
      <c r="HR130" s="75"/>
      <c r="HS130" s="75"/>
      <c r="HT130" s="75"/>
      <c r="HU130" s="75"/>
      <c r="HV130" s="75"/>
      <c r="HW130" s="75"/>
      <c r="HX130" s="75"/>
      <c r="HY130" s="75"/>
      <c r="HZ130" s="75"/>
      <c r="IA130" s="75"/>
      <c r="IB130" s="75"/>
      <c r="IC130" s="75"/>
      <c r="ID130" s="75"/>
      <c r="IE130" s="75"/>
      <c r="IF130" s="75"/>
      <c r="IG130" s="75"/>
      <c r="IH130" s="75"/>
      <c r="II130" s="75"/>
      <c r="IJ130" s="75"/>
      <c r="IK130" s="75"/>
      <c r="IL130" s="75"/>
      <c r="IM130" s="75"/>
      <c r="IN130" s="75"/>
      <c r="IO130" s="75"/>
      <c r="IP130" s="75"/>
      <c r="IQ130" s="75"/>
    </row>
    <row r="131" spans="1:251" ht="30.75" customHeight="1" thickBot="1">
      <c r="A131" s="1176"/>
      <c r="B131" s="1177"/>
      <c r="C131" s="1177"/>
      <c r="D131" s="1178"/>
      <c r="E131" s="276">
        <f>SUM(E127:E130)</f>
        <v>0</v>
      </c>
      <c r="F131" s="277">
        <f t="shared" ref="F131:S131" si="31">SUM(F127:F130)</f>
        <v>0</v>
      </c>
      <c r="G131" s="277">
        <f t="shared" si="31"/>
        <v>0</v>
      </c>
      <c r="H131" s="276">
        <f t="shared" si="31"/>
        <v>0</v>
      </c>
      <c r="I131" s="276">
        <f t="shared" si="31"/>
        <v>0</v>
      </c>
      <c r="J131" s="277">
        <f t="shared" si="31"/>
        <v>0</v>
      </c>
      <c r="K131" s="276">
        <f t="shared" si="31"/>
        <v>0</v>
      </c>
      <c r="L131" s="276">
        <f t="shared" si="31"/>
        <v>0</v>
      </c>
      <c r="M131" s="276">
        <f t="shared" si="31"/>
        <v>0</v>
      </c>
      <c r="N131" s="277">
        <f t="shared" si="31"/>
        <v>0</v>
      </c>
      <c r="O131" s="276">
        <f t="shared" si="31"/>
        <v>0</v>
      </c>
      <c r="P131" s="276">
        <f t="shared" si="31"/>
        <v>0</v>
      </c>
      <c r="Q131" s="276">
        <f t="shared" si="31"/>
        <v>0</v>
      </c>
      <c r="R131" s="276">
        <f t="shared" si="31"/>
        <v>0</v>
      </c>
      <c r="S131" s="276">
        <f t="shared" si="31"/>
        <v>0</v>
      </c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  <c r="CC131" s="141"/>
      <c r="CD131" s="141"/>
      <c r="CE131" s="141"/>
      <c r="CF131" s="141"/>
      <c r="CG131" s="141"/>
      <c r="CH131" s="141"/>
      <c r="CI131" s="141"/>
      <c r="CJ131" s="141"/>
      <c r="CK131" s="141"/>
      <c r="CL131" s="141"/>
      <c r="CM131" s="141"/>
      <c r="CN131" s="141"/>
      <c r="CO131" s="141"/>
      <c r="CP131" s="141"/>
      <c r="CQ131" s="141"/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141"/>
      <c r="EA131" s="141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/>
      <c r="EP131" s="141"/>
      <c r="EQ131" s="141"/>
      <c r="ER131" s="141"/>
      <c r="ES131" s="141"/>
      <c r="ET131" s="141"/>
      <c r="EU131" s="141"/>
      <c r="EV131" s="141"/>
      <c r="EW131" s="141"/>
      <c r="EX131" s="141"/>
      <c r="EY131" s="141"/>
      <c r="EZ131" s="141"/>
      <c r="FA131" s="141"/>
      <c r="FB131" s="141"/>
      <c r="FC131" s="141"/>
      <c r="FD131" s="141"/>
      <c r="FE131" s="141"/>
      <c r="FF131" s="141"/>
      <c r="FG131" s="141"/>
      <c r="FH131" s="141"/>
      <c r="FI131" s="141"/>
      <c r="FJ131" s="141"/>
      <c r="FK131" s="141"/>
      <c r="FL131" s="141"/>
      <c r="FM131" s="141"/>
      <c r="FN131" s="141"/>
      <c r="FO131" s="141"/>
      <c r="FP131" s="141"/>
      <c r="FQ131" s="141"/>
      <c r="FR131" s="141"/>
      <c r="FS131" s="141"/>
      <c r="FT131" s="141"/>
      <c r="FU131" s="141"/>
      <c r="FV131" s="141"/>
      <c r="FW131" s="141"/>
      <c r="FX131" s="141"/>
      <c r="FY131" s="141"/>
      <c r="FZ131" s="141"/>
      <c r="GA131" s="141"/>
      <c r="GB131" s="141"/>
      <c r="GC131" s="141"/>
      <c r="GD131" s="141"/>
      <c r="GE131" s="141"/>
      <c r="GF131" s="141"/>
      <c r="GG131" s="141"/>
      <c r="GH131" s="141"/>
      <c r="GI131" s="141"/>
      <c r="GJ131" s="141"/>
      <c r="GK131" s="141"/>
      <c r="GL131" s="141"/>
      <c r="GM131" s="141"/>
      <c r="GN131" s="141"/>
      <c r="GO131" s="141"/>
      <c r="GP131" s="141"/>
      <c r="GQ131" s="141"/>
      <c r="GR131" s="141"/>
      <c r="GS131" s="141"/>
      <c r="GT131" s="141"/>
      <c r="GU131" s="141"/>
      <c r="GV131" s="141"/>
      <c r="GW131" s="141"/>
      <c r="GX131" s="141"/>
      <c r="GY131" s="141"/>
      <c r="GZ131" s="141"/>
      <c r="HA131" s="141"/>
      <c r="HB131" s="141"/>
      <c r="HC131" s="141"/>
      <c r="HD131" s="141"/>
      <c r="HE131" s="141"/>
      <c r="HF131" s="141"/>
      <c r="HG131" s="141"/>
      <c r="HH131" s="141"/>
      <c r="HI131" s="141"/>
      <c r="HJ131" s="141"/>
      <c r="HK131" s="141"/>
      <c r="HL131" s="141"/>
      <c r="HM131" s="141"/>
      <c r="HN131" s="141"/>
      <c r="HO131" s="141"/>
      <c r="HP131" s="141"/>
      <c r="HQ131" s="141"/>
      <c r="HR131" s="141"/>
      <c r="HS131" s="141"/>
      <c r="HT131" s="141"/>
      <c r="HU131" s="141"/>
      <c r="HV131" s="141"/>
      <c r="HW131" s="141"/>
      <c r="HX131" s="141"/>
      <c r="HY131" s="141"/>
      <c r="HZ131" s="141"/>
      <c r="IA131" s="141"/>
      <c r="IB131" s="141"/>
      <c r="IC131" s="141"/>
      <c r="ID131" s="141"/>
      <c r="IE131" s="141"/>
      <c r="IF131" s="141"/>
      <c r="IG131" s="141"/>
      <c r="IH131" s="141"/>
      <c r="II131" s="141"/>
      <c r="IJ131" s="141"/>
      <c r="IK131" s="141"/>
      <c r="IL131" s="141"/>
      <c r="IM131" s="141"/>
      <c r="IN131" s="141"/>
      <c r="IO131" s="141"/>
      <c r="IP131" s="141"/>
      <c r="IQ131" s="141"/>
    </row>
    <row r="132" spans="1:251" ht="12" customHeight="1" thickBot="1">
      <c r="A132" s="278"/>
      <c r="B132" s="279"/>
      <c r="C132" s="280"/>
      <c r="D132" s="280"/>
      <c r="E132" s="280"/>
      <c r="F132" s="280"/>
      <c r="G132" s="280"/>
      <c r="H132" s="280"/>
      <c r="I132" s="280"/>
      <c r="J132" s="280"/>
      <c r="K132" s="280"/>
      <c r="L132" s="280"/>
      <c r="M132" s="280"/>
      <c r="N132" s="280"/>
      <c r="O132" s="280"/>
      <c r="P132" s="280"/>
      <c r="Q132" s="280"/>
      <c r="R132" s="280"/>
      <c r="S132" s="281"/>
    </row>
    <row r="133" spans="1:251" ht="24" customHeight="1" thickBot="1">
      <c r="A133" s="1171" t="s">
        <v>51</v>
      </c>
      <c r="B133" s="1172"/>
      <c r="C133" s="1172"/>
      <c r="D133" s="1173"/>
      <c r="E133" s="283">
        <f t="shared" ref="E133:S133" si="32">E131</f>
        <v>0</v>
      </c>
      <c r="F133" s="284">
        <f t="shared" si="32"/>
        <v>0</v>
      </c>
      <c r="G133" s="284">
        <f t="shared" si="32"/>
        <v>0</v>
      </c>
      <c r="H133" s="284">
        <f t="shared" si="32"/>
        <v>0</v>
      </c>
      <c r="I133" s="283">
        <f t="shared" si="32"/>
        <v>0</v>
      </c>
      <c r="J133" s="284">
        <f t="shared" si="32"/>
        <v>0</v>
      </c>
      <c r="K133" s="284">
        <f t="shared" si="32"/>
        <v>0</v>
      </c>
      <c r="L133" s="284">
        <f t="shared" si="32"/>
        <v>0</v>
      </c>
      <c r="M133" s="283">
        <f t="shared" si="32"/>
        <v>0</v>
      </c>
      <c r="N133" s="284">
        <f t="shared" si="32"/>
        <v>0</v>
      </c>
      <c r="O133" s="284">
        <f t="shared" si="32"/>
        <v>0</v>
      </c>
      <c r="P133" s="284">
        <f t="shared" si="32"/>
        <v>0</v>
      </c>
      <c r="Q133" s="283">
        <f t="shared" si="32"/>
        <v>0</v>
      </c>
      <c r="R133" s="285">
        <f t="shared" si="32"/>
        <v>0</v>
      </c>
      <c r="S133" s="285">
        <f t="shared" si="32"/>
        <v>0</v>
      </c>
    </row>
    <row r="134" spans="1:251" ht="15">
      <c r="A134" s="286"/>
      <c r="B134" s="1168"/>
      <c r="C134" s="1169"/>
      <c r="D134" s="1169"/>
      <c r="E134" s="1169"/>
      <c r="F134" s="1169"/>
      <c r="G134" s="1169"/>
      <c r="H134" s="1169"/>
      <c r="I134" s="1169"/>
      <c r="J134" s="1169"/>
      <c r="K134" s="1169"/>
      <c r="L134" s="1169"/>
      <c r="M134" s="1169"/>
      <c r="N134" s="1169"/>
      <c r="O134" s="1169"/>
      <c r="P134" s="1169"/>
      <c r="Q134" s="1169"/>
      <c r="R134" s="1169"/>
      <c r="S134" s="1169"/>
    </row>
    <row r="135" spans="1:251" ht="15">
      <c r="A135" s="286"/>
      <c r="B135" s="288"/>
      <c r="C135" s="287"/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</row>
    <row r="136" spans="1:251" ht="15">
      <c r="A136" s="286"/>
      <c r="B136" s="288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</row>
    <row r="138" spans="1:251" ht="30" customHeight="1">
      <c r="A138" s="1170" t="s">
        <v>218</v>
      </c>
      <c r="B138" s="1170"/>
      <c r="C138" s="1170"/>
      <c r="D138" s="1170"/>
      <c r="E138" s="1170"/>
      <c r="F138" s="1170"/>
      <c r="G138" s="1170"/>
      <c r="H138" s="1170"/>
      <c r="I138" s="1170"/>
      <c r="J138" s="1170"/>
      <c r="K138" s="1170"/>
      <c r="L138" s="1170"/>
      <c r="M138" s="1170"/>
      <c r="N138" s="1170"/>
      <c r="O138" s="1170"/>
      <c r="P138" s="1170"/>
      <c r="Q138" s="1170"/>
      <c r="R138" s="1170"/>
      <c r="S138" s="1170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4"/>
      <c r="BN138" s="144"/>
      <c r="BO138" s="144"/>
      <c r="BP138" s="144"/>
      <c r="BQ138" s="144"/>
      <c r="BR138" s="144"/>
      <c r="BS138" s="144"/>
      <c r="BT138" s="144"/>
      <c r="BU138" s="144"/>
      <c r="BV138" s="144"/>
      <c r="BW138" s="144"/>
      <c r="BX138" s="144"/>
      <c r="BY138" s="144"/>
      <c r="BZ138" s="144"/>
      <c r="CA138" s="144"/>
      <c r="CB138" s="144"/>
      <c r="CC138" s="144"/>
      <c r="CD138" s="144"/>
      <c r="CE138" s="144"/>
      <c r="CF138" s="144"/>
      <c r="CG138" s="144"/>
      <c r="CH138" s="144"/>
      <c r="CI138" s="144"/>
      <c r="CJ138" s="144"/>
      <c r="CK138" s="144"/>
      <c r="CL138" s="144"/>
      <c r="CM138" s="144"/>
      <c r="CN138" s="144"/>
      <c r="CO138" s="144"/>
      <c r="CP138" s="144"/>
      <c r="CQ138" s="144"/>
      <c r="CR138" s="144"/>
      <c r="CS138" s="144"/>
      <c r="CT138" s="144"/>
      <c r="CU138" s="144"/>
      <c r="CV138" s="144"/>
      <c r="CW138" s="144"/>
      <c r="CX138" s="144"/>
      <c r="CY138" s="144"/>
      <c r="CZ138" s="144"/>
      <c r="DA138" s="144"/>
      <c r="DB138" s="144"/>
      <c r="DC138" s="144"/>
      <c r="DD138" s="144"/>
      <c r="DE138" s="144"/>
      <c r="DF138" s="144"/>
      <c r="DG138" s="144"/>
      <c r="DH138" s="144"/>
      <c r="DI138" s="144"/>
      <c r="DJ138" s="144"/>
      <c r="DK138" s="144"/>
      <c r="DL138" s="144"/>
      <c r="DM138" s="144"/>
      <c r="DN138" s="144"/>
      <c r="DO138" s="144"/>
      <c r="DP138" s="144"/>
      <c r="DQ138" s="144"/>
      <c r="DR138" s="144"/>
      <c r="DS138" s="144"/>
      <c r="DT138" s="144"/>
      <c r="DU138" s="144"/>
      <c r="DV138" s="144"/>
      <c r="DW138" s="144"/>
      <c r="DX138" s="144"/>
      <c r="DY138" s="144"/>
      <c r="DZ138" s="144"/>
      <c r="EA138" s="144"/>
      <c r="EB138" s="144"/>
      <c r="EC138" s="144"/>
      <c r="ED138" s="144"/>
      <c r="EE138" s="144"/>
      <c r="EF138" s="144"/>
      <c r="EG138" s="144"/>
      <c r="EH138" s="144"/>
      <c r="EI138" s="144"/>
      <c r="EJ138" s="144"/>
      <c r="EK138" s="144"/>
      <c r="EL138" s="144"/>
      <c r="EM138" s="144"/>
      <c r="EN138" s="144"/>
      <c r="EO138" s="144"/>
      <c r="EP138" s="144"/>
      <c r="EQ138" s="144"/>
      <c r="ER138" s="144"/>
      <c r="ES138" s="144"/>
      <c r="ET138" s="144"/>
      <c r="EU138" s="144"/>
      <c r="EV138" s="144"/>
      <c r="EW138" s="144"/>
      <c r="EX138" s="144"/>
      <c r="EY138" s="144"/>
      <c r="EZ138" s="144"/>
      <c r="FA138" s="144"/>
      <c r="FB138" s="144"/>
      <c r="FC138" s="144"/>
      <c r="FD138" s="144"/>
      <c r="FE138" s="144"/>
      <c r="FF138" s="144"/>
      <c r="FG138" s="144"/>
      <c r="FH138" s="144"/>
      <c r="FI138" s="144"/>
      <c r="FJ138" s="144"/>
      <c r="FK138" s="144"/>
      <c r="FL138" s="144"/>
      <c r="FM138" s="144"/>
      <c r="FN138" s="144"/>
      <c r="FO138" s="144"/>
      <c r="FP138" s="144"/>
      <c r="FQ138" s="144"/>
      <c r="FR138" s="144"/>
      <c r="FS138" s="144"/>
      <c r="FT138" s="144"/>
      <c r="FU138" s="144"/>
      <c r="FV138" s="144"/>
      <c r="FW138" s="144"/>
      <c r="FX138" s="144"/>
      <c r="FY138" s="144"/>
      <c r="FZ138" s="144"/>
      <c r="GA138" s="144"/>
      <c r="GB138" s="144"/>
      <c r="GC138" s="144"/>
      <c r="GD138" s="144"/>
      <c r="GE138" s="144"/>
      <c r="GF138" s="144"/>
      <c r="GG138" s="144"/>
      <c r="GH138" s="144"/>
      <c r="GI138" s="144"/>
      <c r="GJ138" s="144"/>
      <c r="GK138" s="144"/>
      <c r="GL138" s="144"/>
      <c r="GM138" s="144"/>
      <c r="GN138" s="144"/>
      <c r="GO138" s="144"/>
      <c r="GP138" s="144"/>
      <c r="GQ138" s="144"/>
      <c r="GR138" s="144"/>
      <c r="GS138" s="144"/>
      <c r="GT138" s="144"/>
      <c r="GU138" s="144"/>
      <c r="GV138" s="144"/>
      <c r="GW138" s="144"/>
      <c r="GX138" s="144"/>
      <c r="GY138" s="144"/>
      <c r="GZ138" s="144"/>
      <c r="HA138" s="144"/>
      <c r="HB138" s="144"/>
      <c r="HC138" s="144"/>
      <c r="HD138" s="144"/>
      <c r="HE138" s="144"/>
      <c r="HF138" s="144"/>
      <c r="HG138" s="144"/>
      <c r="HH138" s="144"/>
      <c r="HI138" s="144"/>
      <c r="HJ138" s="144"/>
      <c r="HK138" s="144"/>
      <c r="HL138" s="144"/>
      <c r="HM138" s="144"/>
      <c r="HN138" s="144"/>
      <c r="HO138" s="144"/>
      <c r="HP138" s="144"/>
      <c r="HQ138" s="144"/>
      <c r="HR138" s="144"/>
      <c r="HS138" s="144"/>
      <c r="HT138" s="144"/>
      <c r="HU138" s="144"/>
      <c r="HV138" s="144"/>
      <c r="HW138" s="144"/>
      <c r="HX138" s="144"/>
      <c r="HY138" s="144"/>
      <c r="HZ138" s="144"/>
      <c r="IA138" s="144"/>
      <c r="IB138" s="144"/>
      <c r="IC138" s="144"/>
      <c r="ID138" s="144"/>
      <c r="IE138" s="144"/>
      <c r="IF138" s="144"/>
      <c r="IG138" s="144"/>
      <c r="IH138" s="144"/>
      <c r="II138" s="144"/>
      <c r="IJ138" s="144"/>
      <c r="IK138" s="144"/>
      <c r="IL138" s="144"/>
      <c r="IM138" s="144"/>
      <c r="IN138" s="144"/>
      <c r="IO138" s="144"/>
      <c r="IP138" s="144"/>
      <c r="IQ138" s="144"/>
    </row>
    <row r="139" spans="1:251" ht="16.5" thickBot="1">
      <c r="I139" s="1054" t="s">
        <v>203</v>
      </c>
      <c r="J139" s="1054"/>
      <c r="K139" s="1054"/>
      <c r="L139" s="1054"/>
      <c r="M139" s="1054"/>
      <c r="N139" s="1054"/>
      <c r="O139" s="1054"/>
      <c r="P139" s="1054"/>
      <c r="Q139" s="1055"/>
      <c r="R139" s="1055"/>
      <c r="S139" s="1055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4"/>
      <c r="BN139" s="144"/>
      <c r="BO139" s="144"/>
      <c r="BP139" s="144"/>
      <c r="BQ139" s="144"/>
      <c r="BR139" s="144"/>
      <c r="BS139" s="144"/>
      <c r="BT139" s="144"/>
      <c r="BU139" s="144"/>
      <c r="BV139" s="144"/>
      <c r="BW139" s="144"/>
      <c r="BX139" s="144"/>
      <c r="BY139" s="144"/>
      <c r="BZ139" s="144"/>
      <c r="CA139" s="144"/>
      <c r="CB139" s="144"/>
      <c r="CC139" s="144"/>
      <c r="CD139" s="144"/>
      <c r="CE139" s="144"/>
      <c r="CF139" s="144"/>
      <c r="CG139" s="144"/>
      <c r="CH139" s="144"/>
      <c r="CI139" s="144"/>
      <c r="CJ139" s="144"/>
      <c r="CK139" s="144"/>
      <c r="CL139" s="144"/>
      <c r="CM139" s="144"/>
      <c r="CN139" s="144"/>
      <c r="CO139" s="144"/>
      <c r="CP139" s="144"/>
      <c r="CQ139" s="144"/>
      <c r="CR139" s="144"/>
      <c r="CS139" s="144"/>
      <c r="CT139" s="144"/>
      <c r="CU139" s="144"/>
      <c r="CV139" s="144"/>
      <c r="CW139" s="144"/>
      <c r="CX139" s="144"/>
      <c r="CY139" s="144"/>
      <c r="CZ139" s="144"/>
      <c r="DA139" s="144"/>
      <c r="DB139" s="144"/>
      <c r="DC139" s="144"/>
      <c r="DD139" s="144"/>
      <c r="DE139" s="144"/>
      <c r="DF139" s="144"/>
      <c r="DG139" s="144"/>
      <c r="DH139" s="144"/>
      <c r="DI139" s="144"/>
      <c r="DJ139" s="144"/>
      <c r="DK139" s="144"/>
      <c r="DL139" s="144"/>
      <c r="DM139" s="144"/>
      <c r="DN139" s="144"/>
      <c r="DO139" s="144"/>
      <c r="DP139" s="144"/>
      <c r="DQ139" s="144"/>
      <c r="DR139" s="144"/>
      <c r="DS139" s="144"/>
      <c r="DT139" s="144"/>
      <c r="DU139" s="144"/>
      <c r="DV139" s="144"/>
      <c r="DW139" s="144"/>
      <c r="DX139" s="144"/>
      <c r="DY139" s="144"/>
      <c r="DZ139" s="144"/>
      <c r="EA139" s="144"/>
      <c r="EB139" s="144"/>
      <c r="EC139" s="144"/>
      <c r="ED139" s="144"/>
      <c r="EE139" s="144"/>
      <c r="EF139" s="144"/>
      <c r="EG139" s="144"/>
      <c r="EH139" s="144"/>
      <c r="EI139" s="144"/>
      <c r="EJ139" s="144"/>
      <c r="EK139" s="144"/>
      <c r="EL139" s="144"/>
      <c r="EM139" s="144"/>
      <c r="EN139" s="144"/>
      <c r="EO139" s="144"/>
      <c r="EP139" s="144"/>
      <c r="EQ139" s="144"/>
      <c r="ER139" s="144"/>
      <c r="ES139" s="144"/>
      <c r="ET139" s="144"/>
      <c r="EU139" s="144"/>
      <c r="EV139" s="144"/>
      <c r="EW139" s="144"/>
      <c r="EX139" s="144"/>
      <c r="EY139" s="144"/>
      <c r="EZ139" s="144"/>
      <c r="FA139" s="144"/>
      <c r="FB139" s="144"/>
      <c r="FC139" s="144"/>
      <c r="FD139" s="144"/>
      <c r="FE139" s="144"/>
      <c r="FF139" s="144"/>
      <c r="FG139" s="144"/>
      <c r="FH139" s="144"/>
      <c r="FI139" s="144"/>
      <c r="FJ139" s="144"/>
      <c r="FK139" s="144"/>
      <c r="FL139" s="144"/>
      <c r="FM139" s="144"/>
      <c r="FN139" s="144"/>
      <c r="FO139" s="144"/>
      <c r="FP139" s="144"/>
      <c r="FQ139" s="144"/>
      <c r="FR139" s="144"/>
      <c r="FS139" s="144"/>
      <c r="FT139" s="144"/>
      <c r="FU139" s="144"/>
      <c r="FV139" s="144"/>
      <c r="FW139" s="144"/>
      <c r="FX139" s="144"/>
      <c r="FY139" s="144"/>
      <c r="FZ139" s="144"/>
      <c r="GA139" s="144"/>
      <c r="GB139" s="144"/>
      <c r="GC139" s="144"/>
      <c r="GD139" s="144"/>
      <c r="GE139" s="144"/>
      <c r="GF139" s="144"/>
      <c r="GG139" s="144"/>
      <c r="GH139" s="144"/>
      <c r="GI139" s="144"/>
      <c r="GJ139" s="144"/>
      <c r="GK139" s="144"/>
      <c r="GL139" s="144"/>
      <c r="GM139" s="144"/>
      <c r="GN139" s="144"/>
      <c r="GO139" s="144"/>
      <c r="GP139" s="144"/>
      <c r="GQ139" s="144"/>
      <c r="GR139" s="144"/>
      <c r="GS139" s="144"/>
      <c r="GT139" s="144"/>
      <c r="GU139" s="144"/>
      <c r="GV139" s="144"/>
      <c r="GW139" s="144"/>
      <c r="GX139" s="144"/>
      <c r="GY139" s="144"/>
      <c r="GZ139" s="144"/>
      <c r="HA139" s="144"/>
      <c r="HB139" s="144"/>
      <c r="HC139" s="144"/>
      <c r="HD139" s="144"/>
      <c r="HE139" s="144"/>
      <c r="HF139" s="144"/>
      <c r="HG139" s="144"/>
      <c r="HH139" s="144"/>
      <c r="HI139" s="144"/>
      <c r="HJ139" s="144"/>
      <c r="HK139" s="144"/>
      <c r="HL139" s="144"/>
      <c r="HM139" s="144"/>
      <c r="HN139" s="144"/>
      <c r="HO139" s="144"/>
      <c r="HP139" s="144"/>
      <c r="HQ139" s="144"/>
      <c r="HR139" s="144"/>
      <c r="HS139" s="144"/>
      <c r="HT139" s="144"/>
      <c r="HU139" s="144"/>
      <c r="HV139" s="144"/>
      <c r="HW139" s="144"/>
      <c r="HX139" s="144"/>
      <c r="HY139" s="144"/>
      <c r="HZ139" s="144"/>
      <c r="IA139" s="144"/>
      <c r="IB139" s="144"/>
      <c r="IC139" s="144"/>
      <c r="ID139" s="144"/>
      <c r="IE139" s="144"/>
      <c r="IF139" s="144"/>
      <c r="IG139" s="144"/>
      <c r="IH139" s="144"/>
      <c r="II139" s="144"/>
      <c r="IJ139" s="144"/>
      <c r="IK139" s="144"/>
      <c r="IL139" s="144"/>
      <c r="IM139" s="144"/>
      <c r="IN139" s="144"/>
      <c r="IO139" s="144"/>
      <c r="IP139" s="144"/>
      <c r="IQ139" s="144"/>
    </row>
    <row r="140" spans="1:251" ht="17.25" thickBot="1">
      <c r="A140" s="1113" t="s">
        <v>104</v>
      </c>
      <c r="B140" s="1114"/>
      <c r="C140" s="1115" t="s">
        <v>105</v>
      </c>
      <c r="D140" s="1116"/>
      <c r="E140" s="1116"/>
      <c r="F140" s="1116"/>
      <c r="G140" s="1116"/>
      <c r="H140" s="1116"/>
      <c r="I140" s="1116"/>
      <c r="J140" s="1116"/>
      <c r="K140" s="1116"/>
      <c r="L140" s="1116"/>
      <c r="M140" s="1116"/>
      <c r="N140" s="1116"/>
      <c r="O140" s="1116"/>
      <c r="P140" s="1116"/>
      <c r="Q140" s="1116"/>
      <c r="R140" s="1116"/>
      <c r="S140" s="1117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  <c r="BI140" s="144"/>
      <c r="BJ140" s="144"/>
      <c r="BK140" s="144"/>
      <c r="BL140" s="144"/>
      <c r="BM140" s="144"/>
      <c r="BN140" s="144"/>
      <c r="BO140" s="144"/>
      <c r="BP140" s="144"/>
      <c r="BQ140" s="144"/>
      <c r="BR140" s="144"/>
      <c r="BS140" s="144"/>
      <c r="BT140" s="144"/>
      <c r="BU140" s="144"/>
      <c r="BV140" s="144"/>
      <c r="BW140" s="144"/>
      <c r="BX140" s="144"/>
      <c r="BY140" s="144"/>
      <c r="BZ140" s="144"/>
      <c r="CA140" s="144"/>
      <c r="CB140" s="144"/>
      <c r="CC140" s="144"/>
      <c r="CD140" s="144"/>
      <c r="CE140" s="144"/>
      <c r="CF140" s="144"/>
      <c r="CG140" s="144"/>
      <c r="CH140" s="144"/>
      <c r="CI140" s="144"/>
      <c r="CJ140" s="144"/>
      <c r="CK140" s="144"/>
      <c r="CL140" s="144"/>
      <c r="CM140" s="144"/>
      <c r="CN140" s="144"/>
      <c r="CO140" s="144"/>
      <c r="CP140" s="144"/>
      <c r="CQ140" s="144"/>
      <c r="CR140" s="144"/>
      <c r="CS140" s="144"/>
      <c r="CT140" s="144"/>
      <c r="CU140" s="144"/>
      <c r="CV140" s="144"/>
      <c r="CW140" s="144"/>
      <c r="CX140" s="144"/>
      <c r="CY140" s="144"/>
      <c r="CZ140" s="144"/>
      <c r="DA140" s="144"/>
      <c r="DB140" s="144"/>
      <c r="DC140" s="144"/>
      <c r="DD140" s="144"/>
      <c r="DE140" s="144"/>
      <c r="DF140" s="144"/>
      <c r="DG140" s="144"/>
      <c r="DH140" s="144"/>
      <c r="DI140" s="144"/>
      <c r="DJ140" s="144"/>
      <c r="DK140" s="144"/>
      <c r="DL140" s="144"/>
      <c r="DM140" s="144"/>
      <c r="DN140" s="144"/>
      <c r="DO140" s="144"/>
      <c r="DP140" s="144"/>
      <c r="DQ140" s="144"/>
      <c r="DR140" s="144"/>
      <c r="DS140" s="144"/>
      <c r="DT140" s="144"/>
      <c r="DU140" s="144"/>
      <c r="DV140" s="144"/>
      <c r="DW140" s="144"/>
      <c r="DX140" s="144"/>
      <c r="DY140" s="144"/>
      <c r="DZ140" s="144"/>
      <c r="EA140" s="144"/>
      <c r="EB140" s="144"/>
      <c r="EC140" s="144"/>
      <c r="ED140" s="144"/>
      <c r="EE140" s="144"/>
      <c r="EF140" s="144"/>
      <c r="EG140" s="144"/>
      <c r="EH140" s="144"/>
      <c r="EI140" s="144"/>
      <c r="EJ140" s="144"/>
      <c r="EK140" s="144"/>
      <c r="EL140" s="144"/>
      <c r="EM140" s="144"/>
      <c r="EN140" s="144"/>
      <c r="EO140" s="144"/>
      <c r="EP140" s="144"/>
      <c r="EQ140" s="144"/>
      <c r="ER140" s="144"/>
      <c r="ES140" s="144"/>
      <c r="ET140" s="144"/>
      <c r="EU140" s="144"/>
      <c r="EV140" s="144"/>
      <c r="EW140" s="144"/>
      <c r="EX140" s="144"/>
      <c r="EY140" s="144"/>
      <c r="EZ140" s="144"/>
      <c r="FA140" s="144"/>
      <c r="FB140" s="144"/>
      <c r="FC140" s="144"/>
      <c r="FD140" s="144"/>
      <c r="FE140" s="144"/>
      <c r="FF140" s="144"/>
      <c r="FG140" s="144"/>
      <c r="FH140" s="144"/>
      <c r="FI140" s="144"/>
      <c r="FJ140" s="144"/>
      <c r="FK140" s="144"/>
      <c r="FL140" s="144"/>
      <c r="FM140" s="144"/>
      <c r="FN140" s="144"/>
      <c r="FO140" s="144"/>
      <c r="FP140" s="144"/>
      <c r="FQ140" s="144"/>
      <c r="FR140" s="144"/>
      <c r="FS140" s="144"/>
      <c r="FT140" s="144"/>
      <c r="FU140" s="144"/>
      <c r="FV140" s="144"/>
      <c r="FW140" s="144"/>
      <c r="FX140" s="144"/>
      <c r="FY140" s="144"/>
      <c r="FZ140" s="144"/>
      <c r="GA140" s="144"/>
      <c r="GB140" s="144"/>
      <c r="GC140" s="144"/>
      <c r="GD140" s="144"/>
      <c r="GE140" s="144"/>
      <c r="GF140" s="144"/>
      <c r="GG140" s="144"/>
      <c r="GH140" s="144"/>
      <c r="GI140" s="144"/>
      <c r="GJ140" s="144"/>
      <c r="GK140" s="144"/>
      <c r="GL140" s="144"/>
      <c r="GM140" s="144"/>
      <c r="GN140" s="144"/>
      <c r="GO140" s="144"/>
      <c r="GP140" s="144"/>
      <c r="GQ140" s="144"/>
      <c r="GR140" s="144"/>
      <c r="GS140" s="144"/>
      <c r="GT140" s="144"/>
      <c r="GU140" s="144"/>
      <c r="GV140" s="144"/>
      <c r="GW140" s="144"/>
      <c r="GX140" s="144"/>
      <c r="GY140" s="144"/>
      <c r="GZ140" s="144"/>
      <c r="HA140" s="144"/>
      <c r="HB140" s="144"/>
      <c r="HC140" s="144"/>
      <c r="HD140" s="144"/>
      <c r="HE140" s="144"/>
      <c r="HF140" s="144"/>
      <c r="HG140" s="144"/>
      <c r="HH140" s="144"/>
      <c r="HI140" s="144"/>
      <c r="HJ140" s="144"/>
      <c r="HK140" s="144"/>
      <c r="HL140" s="144"/>
      <c r="HM140" s="144"/>
      <c r="HN140" s="144"/>
      <c r="HO140" s="144"/>
      <c r="HP140" s="144"/>
      <c r="HQ140" s="144"/>
      <c r="HR140" s="144"/>
      <c r="HS140" s="144"/>
      <c r="HT140" s="144"/>
      <c r="HU140" s="144"/>
      <c r="HV140" s="144"/>
      <c r="HW140" s="144"/>
      <c r="HX140" s="144"/>
      <c r="HY140" s="144"/>
      <c r="HZ140" s="144"/>
      <c r="IA140" s="144"/>
      <c r="IB140" s="144"/>
      <c r="IC140" s="144"/>
      <c r="ID140" s="144"/>
      <c r="IE140" s="144"/>
      <c r="IF140" s="144"/>
      <c r="IG140" s="144"/>
      <c r="IH140" s="144"/>
      <c r="II140" s="144"/>
      <c r="IJ140" s="144"/>
      <c r="IK140" s="144"/>
      <c r="IL140" s="144"/>
      <c r="IM140" s="144"/>
      <c r="IN140" s="144"/>
      <c r="IO140" s="144"/>
      <c r="IP140" s="144"/>
      <c r="IQ140" s="144"/>
    </row>
    <row r="141" spans="1:251" ht="17.25" thickBot="1">
      <c r="A141" s="1162" t="s">
        <v>106</v>
      </c>
      <c r="B141" s="1163"/>
      <c r="C141" s="1115" t="s">
        <v>107</v>
      </c>
      <c r="D141" s="1116"/>
      <c r="E141" s="1116"/>
      <c r="F141" s="1116"/>
      <c r="G141" s="1116"/>
      <c r="H141" s="1116"/>
      <c r="I141" s="1116"/>
      <c r="J141" s="1116"/>
      <c r="K141" s="1116"/>
      <c r="L141" s="1116"/>
      <c r="M141" s="1116"/>
      <c r="N141" s="1116"/>
      <c r="O141" s="1116"/>
      <c r="P141" s="1116"/>
      <c r="Q141" s="1116"/>
      <c r="R141" s="1116"/>
      <c r="S141" s="1117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44"/>
      <c r="BB141" s="144"/>
      <c r="BC141" s="144"/>
      <c r="BD141" s="144"/>
      <c r="BE141" s="144"/>
      <c r="BF141" s="144"/>
      <c r="BG141" s="144"/>
      <c r="BH141" s="144"/>
      <c r="BI141" s="144"/>
      <c r="BJ141" s="144"/>
      <c r="BK141" s="144"/>
      <c r="BL141" s="144"/>
      <c r="BM141" s="144"/>
      <c r="BN141" s="144"/>
      <c r="BO141" s="144"/>
      <c r="BP141" s="144"/>
      <c r="BQ141" s="144"/>
      <c r="BR141" s="144"/>
      <c r="BS141" s="144"/>
      <c r="BT141" s="144"/>
      <c r="BU141" s="144"/>
      <c r="BV141" s="144"/>
      <c r="BW141" s="144"/>
      <c r="BX141" s="144"/>
      <c r="BY141" s="144"/>
      <c r="BZ141" s="144"/>
      <c r="CA141" s="144"/>
      <c r="CB141" s="144"/>
      <c r="CC141" s="144"/>
      <c r="CD141" s="144"/>
      <c r="CE141" s="144"/>
      <c r="CF141" s="144"/>
      <c r="CG141" s="144"/>
      <c r="CH141" s="144"/>
      <c r="CI141" s="144"/>
      <c r="CJ141" s="144"/>
      <c r="CK141" s="144"/>
      <c r="CL141" s="144"/>
      <c r="CM141" s="144"/>
      <c r="CN141" s="144"/>
      <c r="CO141" s="144"/>
      <c r="CP141" s="144"/>
      <c r="CQ141" s="144"/>
      <c r="CR141" s="144"/>
      <c r="CS141" s="144"/>
      <c r="CT141" s="144"/>
      <c r="CU141" s="144"/>
      <c r="CV141" s="144"/>
      <c r="CW141" s="144"/>
      <c r="CX141" s="144"/>
      <c r="CY141" s="144"/>
      <c r="CZ141" s="144"/>
      <c r="DA141" s="144"/>
      <c r="DB141" s="144"/>
      <c r="DC141" s="144"/>
      <c r="DD141" s="144"/>
      <c r="DE141" s="144"/>
      <c r="DF141" s="144"/>
      <c r="DG141" s="144"/>
      <c r="DH141" s="144"/>
      <c r="DI141" s="144"/>
      <c r="DJ141" s="144"/>
      <c r="DK141" s="144"/>
      <c r="DL141" s="144"/>
      <c r="DM141" s="144"/>
      <c r="DN141" s="144"/>
      <c r="DO141" s="144"/>
      <c r="DP141" s="144"/>
      <c r="DQ141" s="144"/>
      <c r="DR141" s="144"/>
      <c r="DS141" s="144"/>
      <c r="DT141" s="144"/>
      <c r="DU141" s="144"/>
      <c r="DV141" s="144"/>
      <c r="DW141" s="144"/>
      <c r="DX141" s="144"/>
      <c r="DY141" s="144"/>
      <c r="DZ141" s="144"/>
      <c r="EA141" s="144"/>
      <c r="EB141" s="144"/>
      <c r="EC141" s="144"/>
      <c r="ED141" s="144"/>
      <c r="EE141" s="144"/>
      <c r="EF141" s="144"/>
      <c r="EG141" s="144"/>
      <c r="EH141" s="144"/>
      <c r="EI141" s="144"/>
      <c r="EJ141" s="144"/>
      <c r="EK141" s="144"/>
      <c r="EL141" s="144"/>
      <c r="EM141" s="144"/>
      <c r="EN141" s="144"/>
      <c r="EO141" s="144"/>
      <c r="EP141" s="144"/>
      <c r="EQ141" s="144"/>
      <c r="ER141" s="144"/>
      <c r="ES141" s="144"/>
      <c r="ET141" s="144"/>
      <c r="EU141" s="144"/>
      <c r="EV141" s="144"/>
      <c r="EW141" s="144"/>
      <c r="EX141" s="144"/>
      <c r="EY141" s="144"/>
      <c r="EZ141" s="144"/>
      <c r="FA141" s="144"/>
      <c r="FB141" s="144"/>
      <c r="FC141" s="144"/>
      <c r="FD141" s="144"/>
      <c r="FE141" s="144"/>
      <c r="FF141" s="144"/>
      <c r="FG141" s="144"/>
      <c r="FH141" s="144"/>
      <c r="FI141" s="144"/>
      <c r="FJ141" s="144"/>
      <c r="FK141" s="144"/>
      <c r="FL141" s="144"/>
      <c r="FM141" s="144"/>
      <c r="FN141" s="144"/>
      <c r="FO141" s="144"/>
      <c r="FP141" s="144"/>
      <c r="FQ141" s="144"/>
      <c r="FR141" s="144"/>
      <c r="FS141" s="144"/>
      <c r="FT141" s="144"/>
      <c r="FU141" s="144"/>
      <c r="FV141" s="144"/>
      <c r="FW141" s="144"/>
      <c r="FX141" s="144"/>
      <c r="FY141" s="144"/>
      <c r="FZ141" s="144"/>
      <c r="GA141" s="144"/>
      <c r="GB141" s="144"/>
      <c r="GC141" s="144"/>
      <c r="GD141" s="144"/>
      <c r="GE141" s="144"/>
      <c r="GF141" s="144"/>
      <c r="GG141" s="144"/>
      <c r="GH141" s="144"/>
      <c r="GI141" s="144"/>
      <c r="GJ141" s="144"/>
      <c r="GK141" s="144"/>
      <c r="GL141" s="144"/>
      <c r="GM141" s="144"/>
      <c r="GN141" s="144"/>
      <c r="GO141" s="144"/>
      <c r="GP141" s="144"/>
      <c r="GQ141" s="144"/>
      <c r="GR141" s="144"/>
      <c r="GS141" s="144"/>
      <c r="GT141" s="144"/>
      <c r="GU141" s="144"/>
      <c r="GV141" s="144"/>
      <c r="GW141" s="144"/>
      <c r="GX141" s="144"/>
      <c r="GY141" s="144"/>
      <c r="GZ141" s="144"/>
      <c r="HA141" s="144"/>
      <c r="HB141" s="144"/>
      <c r="HC141" s="144"/>
      <c r="HD141" s="144"/>
      <c r="HE141" s="144"/>
      <c r="HF141" s="144"/>
      <c r="HG141" s="144"/>
      <c r="HH141" s="144"/>
      <c r="HI141" s="144"/>
      <c r="HJ141" s="144"/>
      <c r="HK141" s="144"/>
      <c r="HL141" s="144"/>
      <c r="HM141" s="144"/>
      <c r="HN141" s="144"/>
      <c r="HO141" s="144"/>
      <c r="HP141" s="144"/>
      <c r="HQ141" s="144"/>
      <c r="HR141" s="144"/>
      <c r="HS141" s="144"/>
      <c r="HT141" s="144"/>
      <c r="HU141" s="144"/>
      <c r="HV141" s="144"/>
      <c r="HW141" s="144"/>
      <c r="HX141" s="144"/>
      <c r="HY141" s="144"/>
      <c r="HZ141" s="144"/>
      <c r="IA141" s="144"/>
      <c r="IB141" s="144"/>
      <c r="IC141" s="144"/>
      <c r="ID141" s="144"/>
      <c r="IE141" s="144"/>
      <c r="IF141" s="144"/>
      <c r="IG141" s="144"/>
      <c r="IH141" s="144"/>
      <c r="II141" s="144"/>
      <c r="IJ141" s="144"/>
      <c r="IK141" s="144"/>
      <c r="IL141" s="144"/>
      <c r="IM141" s="144"/>
      <c r="IN141" s="144"/>
      <c r="IO141" s="144"/>
      <c r="IP141" s="144"/>
      <c r="IQ141" s="144"/>
    </row>
    <row r="142" spans="1:251" ht="32.25" customHeight="1">
      <c r="A142" s="289" t="s">
        <v>147</v>
      </c>
      <c r="B142" s="290" t="s">
        <v>2</v>
      </c>
      <c r="C142" s="738" t="s">
        <v>151</v>
      </c>
      <c r="D142" s="728"/>
      <c r="E142" s="728"/>
      <c r="F142" s="728"/>
      <c r="G142" s="728"/>
      <c r="H142" s="728"/>
      <c r="I142" s="728"/>
      <c r="J142" s="728"/>
      <c r="K142" s="728"/>
      <c r="L142" s="728"/>
      <c r="M142" s="728"/>
      <c r="N142" s="728"/>
      <c r="O142" s="728"/>
      <c r="P142" s="728"/>
      <c r="Q142" s="728"/>
      <c r="R142" s="728"/>
      <c r="S142" s="729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4"/>
      <c r="BR142" s="144"/>
      <c r="BS142" s="144"/>
      <c r="BT142" s="144"/>
      <c r="BU142" s="144"/>
      <c r="BV142" s="144"/>
      <c r="BW142" s="144"/>
      <c r="BX142" s="144"/>
      <c r="BY142" s="144"/>
      <c r="BZ142" s="144"/>
      <c r="CA142" s="144"/>
      <c r="CB142" s="144"/>
      <c r="CC142" s="144"/>
      <c r="CD142" s="144"/>
      <c r="CE142" s="144"/>
      <c r="CF142" s="144"/>
      <c r="CG142" s="144"/>
      <c r="CH142" s="144"/>
      <c r="CI142" s="144"/>
      <c r="CJ142" s="144"/>
      <c r="CK142" s="144"/>
      <c r="CL142" s="144"/>
      <c r="CM142" s="144"/>
      <c r="CN142" s="144"/>
      <c r="CO142" s="144"/>
      <c r="CP142" s="144"/>
      <c r="CQ142" s="144"/>
      <c r="CR142" s="144"/>
      <c r="CS142" s="144"/>
      <c r="CT142" s="144"/>
      <c r="CU142" s="144"/>
      <c r="CV142" s="144"/>
      <c r="CW142" s="144"/>
      <c r="CX142" s="144"/>
      <c r="CY142" s="144"/>
      <c r="CZ142" s="144"/>
      <c r="DA142" s="144"/>
      <c r="DB142" s="144"/>
      <c r="DC142" s="144"/>
      <c r="DD142" s="144"/>
      <c r="DE142" s="144"/>
      <c r="DF142" s="144"/>
      <c r="DG142" s="144"/>
      <c r="DH142" s="144"/>
      <c r="DI142" s="144"/>
      <c r="DJ142" s="144"/>
      <c r="DK142" s="144"/>
      <c r="DL142" s="144"/>
      <c r="DM142" s="144"/>
      <c r="DN142" s="144"/>
      <c r="DO142" s="144"/>
      <c r="DP142" s="144"/>
      <c r="DQ142" s="144"/>
      <c r="DR142" s="144"/>
      <c r="DS142" s="144"/>
      <c r="DT142" s="144"/>
      <c r="DU142" s="144"/>
      <c r="DV142" s="144"/>
      <c r="DW142" s="144"/>
      <c r="DX142" s="144"/>
      <c r="DY142" s="144"/>
      <c r="DZ142" s="144"/>
      <c r="EA142" s="144"/>
      <c r="EB142" s="144"/>
      <c r="EC142" s="144"/>
      <c r="ED142" s="144"/>
      <c r="EE142" s="144"/>
      <c r="EF142" s="144"/>
      <c r="EG142" s="144"/>
      <c r="EH142" s="144"/>
      <c r="EI142" s="144"/>
      <c r="EJ142" s="144"/>
      <c r="EK142" s="144"/>
      <c r="EL142" s="144"/>
      <c r="EM142" s="144"/>
      <c r="EN142" s="144"/>
      <c r="EO142" s="144"/>
      <c r="EP142" s="144"/>
      <c r="EQ142" s="144"/>
      <c r="ER142" s="144"/>
      <c r="ES142" s="144"/>
      <c r="ET142" s="144"/>
      <c r="EU142" s="144"/>
      <c r="EV142" s="144"/>
      <c r="EW142" s="144"/>
      <c r="EX142" s="144"/>
      <c r="EY142" s="144"/>
      <c r="EZ142" s="144"/>
      <c r="FA142" s="144"/>
      <c r="FB142" s="144"/>
      <c r="FC142" s="144"/>
      <c r="FD142" s="144"/>
      <c r="FE142" s="144"/>
      <c r="FF142" s="144"/>
      <c r="FG142" s="144"/>
      <c r="FH142" s="144"/>
      <c r="FI142" s="144"/>
      <c r="FJ142" s="144"/>
      <c r="FK142" s="144"/>
      <c r="FL142" s="144"/>
      <c r="FM142" s="144"/>
      <c r="FN142" s="144"/>
      <c r="FO142" s="144"/>
      <c r="FP142" s="144"/>
      <c r="FQ142" s="144"/>
      <c r="FR142" s="144"/>
      <c r="FS142" s="144"/>
      <c r="FT142" s="144"/>
      <c r="FU142" s="144"/>
      <c r="FV142" s="144"/>
      <c r="FW142" s="144"/>
      <c r="FX142" s="144"/>
      <c r="FY142" s="144"/>
      <c r="FZ142" s="144"/>
      <c r="GA142" s="144"/>
      <c r="GB142" s="144"/>
      <c r="GC142" s="144"/>
      <c r="GD142" s="144"/>
      <c r="GE142" s="144"/>
      <c r="GF142" s="144"/>
      <c r="GG142" s="144"/>
      <c r="GH142" s="144"/>
      <c r="GI142" s="144"/>
      <c r="GJ142" s="144"/>
      <c r="GK142" s="144"/>
      <c r="GL142" s="144"/>
      <c r="GM142" s="144"/>
      <c r="GN142" s="144"/>
      <c r="GO142" s="144"/>
      <c r="GP142" s="144"/>
      <c r="GQ142" s="144"/>
      <c r="GR142" s="144"/>
      <c r="GS142" s="144"/>
      <c r="GT142" s="144"/>
      <c r="GU142" s="144"/>
      <c r="GV142" s="144"/>
      <c r="GW142" s="144"/>
      <c r="GX142" s="144"/>
      <c r="GY142" s="144"/>
      <c r="GZ142" s="144"/>
      <c r="HA142" s="144"/>
      <c r="HB142" s="144"/>
      <c r="HC142" s="144"/>
      <c r="HD142" s="144"/>
      <c r="HE142" s="144"/>
      <c r="HF142" s="144"/>
      <c r="HG142" s="144"/>
      <c r="HH142" s="144"/>
      <c r="HI142" s="144"/>
      <c r="HJ142" s="144"/>
      <c r="HK142" s="144"/>
      <c r="HL142" s="144"/>
      <c r="HM142" s="144"/>
      <c r="HN142" s="144"/>
      <c r="HO142" s="144"/>
      <c r="HP142" s="144"/>
      <c r="HQ142" s="144"/>
      <c r="HR142" s="144"/>
      <c r="HS142" s="144"/>
      <c r="HT142" s="144"/>
      <c r="HU142" s="144"/>
      <c r="HV142" s="144"/>
      <c r="HW142" s="144"/>
      <c r="HX142" s="144"/>
      <c r="HY142" s="144"/>
      <c r="HZ142" s="144"/>
      <c r="IA142" s="144"/>
      <c r="IB142" s="144"/>
      <c r="IC142" s="144"/>
      <c r="ID142" s="144"/>
      <c r="IE142" s="144"/>
      <c r="IF142" s="144"/>
      <c r="IG142" s="144"/>
      <c r="IH142" s="144"/>
      <c r="II142" s="144"/>
      <c r="IJ142" s="144"/>
      <c r="IK142" s="144"/>
      <c r="IL142" s="144"/>
      <c r="IM142" s="144"/>
      <c r="IN142" s="144"/>
      <c r="IO142" s="144"/>
      <c r="IP142" s="144"/>
      <c r="IQ142" s="144"/>
    </row>
    <row r="143" spans="1:251" ht="23.25" customHeight="1">
      <c r="A143" s="77"/>
      <c r="B143" s="78" t="s">
        <v>108</v>
      </c>
      <c r="C143" s="1174" t="s">
        <v>21</v>
      </c>
      <c r="D143" s="1161"/>
      <c r="E143" s="726"/>
      <c r="F143" s="726"/>
      <c r="G143" s="726"/>
      <c r="H143" s="726"/>
      <c r="I143" s="726"/>
      <c r="J143" s="726"/>
      <c r="K143" s="726"/>
      <c r="L143" s="726"/>
      <c r="M143" s="726"/>
      <c r="N143" s="726"/>
      <c r="O143" s="726"/>
      <c r="P143" s="726"/>
      <c r="Q143" s="726"/>
      <c r="R143" s="726"/>
      <c r="S143" s="727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  <c r="AY143" s="144"/>
      <c r="AZ143" s="144"/>
      <c r="BA143" s="144"/>
      <c r="BB143" s="144"/>
      <c r="BC143" s="144"/>
      <c r="BD143" s="144"/>
      <c r="BE143" s="144"/>
      <c r="BF143" s="144"/>
      <c r="BG143" s="144"/>
      <c r="BH143" s="144"/>
      <c r="BI143" s="144"/>
      <c r="BJ143" s="144"/>
      <c r="BK143" s="144"/>
      <c r="BL143" s="144"/>
      <c r="BM143" s="144"/>
      <c r="BN143" s="144"/>
      <c r="BO143" s="144"/>
      <c r="BP143" s="144"/>
      <c r="BQ143" s="144"/>
      <c r="BR143" s="144"/>
      <c r="BS143" s="144"/>
      <c r="BT143" s="144"/>
      <c r="BU143" s="144"/>
      <c r="BV143" s="144"/>
      <c r="BW143" s="144"/>
      <c r="BX143" s="144"/>
      <c r="BY143" s="144"/>
      <c r="BZ143" s="144"/>
      <c r="CA143" s="144"/>
      <c r="CB143" s="144"/>
      <c r="CC143" s="144"/>
      <c r="CD143" s="144"/>
      <c r="CE143" s="144"/>
      <c r="CF143" s="144"/>
      <c r="CG143" s="144"/>
      <c r="CH143" s="144"/>
      <c r="CI143" s="144"/>
      <c r="CJ143" s="144"/>
      <c r="CK143" s="144"/>
      <c r="CL143" s="144"/>
      <c r="CM143" s="144"/>
      <c r="CN143" s="144"/>
      <c r="CO143" s="144"/>
      <c r="CP143" s="144"/>
      <c r="CQ143" s="144"/>
      <c r="CR143" s="144"/>
      <c r="CS143" s="144"/>
      <c r="CT143" s="144"/>
      <c r="CU143" s="144"/>
      <c r="CV143" s="144"/>
      <c r="CW143" s="144"/>
      <c r="CX143" s="144"/>
      <c r="CY143" s="144"/>
      <c r="CZ143" s="144"/>
      <c r="DA143" s="144"/>
      <c r="DB143" s="144"/>
      <c r="DC143" s="144"/>
      <c r="DD143" s="144"/>
      <c r="DE143" s="144"/>
      <c r="DF143" s="144"/>
      <c r="DG143" s="144"/>
      <c r="DH143" s="144"/>
      <c r="DI143" s="144"/>
      <c r="DJ143" s="144"/>
      <c r="DK143" s="144"/>
      <c r="DL143" s="144"/>
      <c r="DM143" s="144"/>
      <c r="DN143" s="144"/>
      <c r="DO143" s="144"/>
      <c r="DP143" s="144"/>
      <c r="DQ143" s="144"/>
      <c r="DR143" s="144"/>
      <c r="DS143" s="144"/>
      <c r="DT143" s="144"/>
      <c r="DU143" s="144"/>
      <c r="DV143" s="144"/>
      <c r="DW143" s="144"/>
      <c r="DX143" s="144"/>
      <c r="DY143" s="144"/>
      <c r="DZ143" s="144"/>
      <c r="EA143" s="144"/>
      <c r="EB143" s="144"/>
      <c r="EC143" s="144"/>
      <c r="ED143" s="144"/>
      <c r="EE143" s="144"/>
      <c r="EF143" s="144"/>
      <c r="EG143" s="144"/>
      <c r="EH143" s="144"/>
      <c r="EI143" s="144"/>
      <c r="EJ143" s="144"/>
      <c r="EK143" s="144"/>
      <c r="EL143" s="144"/>
      <c r="EM143" s="144"/>
      <c r="EN143" s="144"/>
      <c r="EO143" s="144"/>
      <c r="EP143" s="144"/>
      <c r="EQ143" s="144"/>
      <c r="ER143" s="144"/>
      <c r="ES143" s="144"/>
      <c r="ET143" s="144"/>
      <c r="EU143" s="144"/>
      <c r="EV143" s="144"/>
      <c r="EW143" s="144"/>
      <c r="EX143" s="144"/>
      <c r="EY143" s="144"/>
      <c r="EZ143" s="144"/>
      <c r="FA143" s="144"/>
      <c r="FB143" s="144"/>
      <c r="FC143" s="144"/>
      <c r="FD143" s="144"/>
      <c r="FE143" s="144"/>
      <c r="FF143" s="144"/>
      <c r="FG143" s="144"/>
      <c r="FH143" s="144"/>
      <c r="FI143" s="144"/>
      <c r="FJ143" s="144"/>
      <c r="FK143" s="144"/>
      <c r="FL143" s="144"/>
      <c r="FM143" s="144"/>
      <c r="FN143" s="144"/>
      <c r="FO143" s="144"/>
      <c r="FP143" s="144"/>
      <c r="FQ143" s="144"/>
      <c r="FR143" s="144"/>
      <c r="FS143" s="144"/>
      <c r="FT143" s="144"/>
      <c r="FU143" s="144"/>
      <c r="FV143" s="144"/>
      <c r="FW143" s="144"/>
      <c r="FX143" s="144"/>
      <c r="FY143" s="144"/>
      <c r="FZ143" s="144"/>
      <c r="GA143" s="144"/>
      <c r="GB143" s="144"/>
      <c r="GC143" s="144"/>
      <c r="GD143" s="144"/>
      <c r="GE143" s="144"/>
      <c r="GF143" s="144"/>
      <c r="GG143" s="144"/>
      <c r="GH143" s="144"/>
      <c r="GI143" s="144"/>
      <c r="GJ143" s="144"/>
      <c r="GK143" s="144"/>
      <c r="GL143" s="144"/>
      <c r="GM143" s="144"/>
      <c r="GN143" s="144"/>
      <c r="GO143" s="144"/>
      <c r="GP143" s="144"/>
      <c r="GQ143" s="144"/>
      <c r="GR143" s="144"/>
      <c r="GS143" s="144"/>
      <c r="GT143" s="144"/>
      <c r="GU143" s="144"/>
      <c r="GV143" s="144"/>
      <c r="GW143" s="144"/>
      <c r="GX143" s="144"/>
      <c r="GY143" s="144"/>
      <c r="GZ143" s="144"/>
      <c r="HA143" s="144"/>
      <c r="HB143" s="144"/>
      <c r="HC143" s="144"/>
      <c r="HD143" s="144"/>
      <c r="HE143" s="144"/>
      <c r="HF143" s="144"/>
      <c r="HG143" s="144"/>
      <c r="HH143" s="144"/>
      <c r="HI143" s="144"/>
      <c r="HJ143" s="144"/>
      <c r="HK143" s="144"/>
      <c r="HL143" s="144"/>
      <c r="HM143" s="144"/>
      <c r="HN143" s="144"/>
      <c r="HO143" s="144"/>
      <c r="HP143" s="144"/>
      <c r="HQ143" s="144"/>
      <c r="HR143" s="144"/>
      <c r="HS143" s="144"/>
      <c r="HT143" s="144"/>
      <c r="HU143" s="144"/>
      <c r="HV143" s="144"/>
      <c r="HW143" s="144"/>
      <c r="HX143" s="144"/>
      <c r="HY143" s="144"/>
      <c r="HZ143" s="144"/>
      <c r="IA143" s="144"/>
      <c r="IB143" s="144"/>
      <c r="IC143" s="144"/>
      <c r="ID143" s="144"/>
      <c r="IE143" s="144"/>
      <c r="IF143" s="144"/>
      <c r="IG143" s="144"/>
      <c r="IH143" s="144"/>
      <c r="II143" s="144"/>
      <c r="IJ143" s="144"/>
      <c r="IK143" s="144"/>
      <c r="IL143" s="144"/>
      <c r="IM143" s="144"/>
      <c r="IN143" s="144"/>
      <c r="IO143" s="144"/>
      <c r="IP143" s="144"/>
      <c r="IQ143" s="144"/>
    </row>
    <row r="144" spans="1:251" ht="22.5" customHeight="1">
      <c r="A144" s="77"/>
      <c r="B144" s="78" t="s">
        <v>3</v>
      </c>
      <c r="C144" s="1166" t="s">
        <v>110</v>
      </c>
      <c r="D144" s="1166"/>
      <c r="E144" s="1166"/>
      <c r="F144" s="1166"/>
      <c r="G144" s="1166"/>
      <c r="H144" s="1166"/>
      <c r="I144" s="1166"/>
      <c r="J144" s="1166"/>
      <c r="K144" s="1166"/>
      <c r="L144" s="1166"/>
      <c r="M144" s="1166"/>
      <c r="N144" s="1166"/>
      <c r="O144" s="1166"/>
      <c r="P144" s="1166"/>
      <c r="Q144" s="1166"/>
      <c r="R144" s="1166"/>
      <c r="S144" s="1167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  <c r="AY144" s="144"/>
      <c r="AZ144" s="144"/>
      <c r="BA144" s="144"/>
      <c r="BB144" s="144"/>
      <c r="BC144" s="144"/>
      <c r="BD144" s="144"/>
      <c r="BE144" s="144"/>
      <c r="BF144" s="144"/>
      <c r="BG144" s="144"/>
      <c r="BH144" s="144"/>
      <c r="BI144" s="144"/>
      <c r="BJ144" s="144"/>
      <c r="BK144" s="144"/>
      <c r="BL144" s="144"/>
      <c r="BM144" s="144"/>
      <c r="BN144" s="144"/>
      <c r="BO144" s="144"/>
      <c r="BP144" s="144"/>
      <c r="BQ144" s="144"/>
      <c r="BR144" s="144"/>
      <c r="BS144" s="144"/>
      <c r="BT144" s="144"/>
      <c r="BU144" s="144"/>
      <c r="BV144" s="144"/>
      <c r="BW144" s="144"/>
      <c r="BX144" s="144"/>
      <c r="BY144" s="144"/>
      <c r="BZ144" s="144"/>
      <c r="CA144" s="144"/>
      <c r="CB144" s="144"/>
      <c r="CC144" s="144"/>
      <c r="CD144" s="144"/>
      <c r="CE144" s="144"/>
      <c r="CF144" s="144"/>
      <c r="CG144" s="144"/>
      <c r="CH144" s="144"/>
      <c r="CI144" s="144"/>
      <c r="CJ144" s="144"/>
      <c r="CK144" s="144"/>
      <c r="CL144" s="144"/>
      <c r="CM144" s="144"/>
      <c r="CN144" s="144"/>
      <c r="CO144" s="144"/>
      <c r="CP144" s="144"/>
      <c r="CQ144" s="144"/>
      <c r="CR144" s="144"/>
      <c r="CS144" s="144"/>
      <c r="CT144" s="144"/>
      <c r="CU144" s="144"/>
      <c r="CV144" s="144"/>
      <c r="CW144" s="144"/>
      <c r="CX144" s="144"/>
      <c r="CY144" s="144"/>
      <c r="CZ144" s="144"/>
      <c r="DA144" s="144"/>
      <c r="DB144" s="144"/>
      <c r="DC144" s="144"/>
      <c r="DD144" s="144"/>
      <c r="DE144" s="144"/>
      <c r="DF144" s="144"/>
      <c r="DG144" s="144"/>
      <c r="DH144" s="144"/>
      <c r="DI144" s="144"/>
      <c r="DJ144" s="144"/>
      <c r="DK144" s="144"/>
      <c r="DL144" s="144"/>
      <c r="DM144" s="144"/>
      <c r="DN144" s="144"/>
      <c r="DO144" s="144"/>
      <c r="DP144" s="144"/>
      <c r="DQ144" s="144"/>
      <c r="DR144" s="144"/>
      <c r="DS144" s="144"/>
      <c r="DT144" s="144"/>
      <c r="DU144" s="144"/>
      <c r="DV144" s="144"/>
      <c r="DW144" s="144"/>
      <c r="DX144" s="144"/>
      <c r="DY144" s="144"/>
      <c r="DZ144" s="144"/>
      <c r="EA144" s="144"/>
      <c r="EB144" s="144"/>
      <c r="EC144" s="144"/>
      <c r="ED144" s="144"/>
      <c r="EE144" s="144"/>
      <c r="EF144" s="144"/>
      <c r="EG144" s="144"/>
      <c r="EH144" s="144"/>
      <c r="EI144" s="144"/>
      <c r="EJ144" s="144"/>
      <c r="EK144" s="144"/>
      <c r="EL144" s="144"/>
      <c r="EM144" s="144"/>
      <c r="EN144" s="144"/>
      <c r="EO144" s="144"/>
      <c r="EP144" s="144"/>
      <c r="EQ144" s="144"/>
      <c r="ER144" s="144"/>
      <c r="ES144" s="144"/>
      <c r="ET144" s="144"/>
      <c r="EU144" s="144"/>
      <c r="EV144" s="144"/>
      <c r="EW144" s="144"/>
      <c r="EX144" s="144"/>
      <c r="EY144" s="144"/>
      <c r="EZ144" s="144"/>
      <c r="FA144" s="144"/>
      <c r="FB144" s="144"/>
      <c r="FC144" s="144"/>
      <c r="FD144" s="144"/>
      <c r="FE144" s="144"/>
      <c r="FF144" s="144"/>
      <c r="FG144" s="144"/>
      <c r="FH144" s="144"/>
      <c r="FI144" s="144"/>
      <c r="FJ144" s="144"/>
      <c r="FK144" s="144"/>
      <c r="FL144" s="144"/>
      <c r="FM144" s="144"/>
      <c r="FN144" s="144"/>
      <c r="FO144" s="144"/>
      <c r="FP144" s="144"/>
      <c r="FQ144" s="144"/>
      <c r="FR144" s="144"/>
      <c r="FS144" s="144"/>
      <c r="FT144" s="144"/>
      <c r="FU144" s="144"/>
      <c r="FV144" s="144"/>
      <c r="FW144" s="144"/>
      <c r="FX144" s="144"/>
      <c r="FY144" s="144"/>
      <c r="FZ144" s="144"/>
      <c r="GA144" s="144"/>
      <c r="GB144" s="144"/>
      <c r="GC144" s="144"/>
      <c r="GD144" s="144"/>
      <c r="GE144" s="144"/>
      <c r="GF144" s="144"/>
      <c r="GG144" s="144"/>
      <c r="GH144" s="144"/>
      <c r="GI144" s="144"/>
      <c r="GJ144" s="144"/>
      <c r="GK144" s="144"/>
      <c r="GL144" s="144"/>
      <c r="GM144" s="144"/>
      <c r="GN144" s="144"/>
      <c r="GO144" s="144"/>
      <c r="GP144" s="144"/>
      <c r="GQ144" s="144"/>
      <c r="GR144" s="144"/>
      <c r="GS144" s="144"/>
      <c r="GT144" s="144"/>
      <c r="GU144" s="144"/>
      <c r="GV144" s="144"/>
      <c r="GW144" s="144"/>
      <c r="GX144" s="144"/>
      <c r="GY144" s="144"/>
      <c r="GZ144" s="144"/>
      <c r="HA144" s="144"/>
      <c r="HB144" s="144"/>
      <c r="HC144" s="144"/>
      <c r="HD144" s="144"/>
      <c r="HE144" s="144"/>
      <c r="HF144" s="144"/>
      <c r="HG144" s="144"/>
      <c r="HH144" s="144"/>
      <c r="HI144" s="144"/>
      <c r="HJ144" s="144"/>
      <c r="HK144" s="144"/>
      <c r="HL144" s="144"/>
      <c r="HM144" s="144"/>
      <c r="HN144" s="144"/>
      <c r="HO144" s="144"/>
      <c r="HP144" s="144"/>
      <c r="HQ144" s="144"/>
      <c r="HR144" s="144"/>
      <c r="HS144" s="144"/>
      <c r="HT144" s="144"/>
      <c r="HU144" s="144"/>
      <c r="HV144" s="144"/>
      <c r="HW144" s="144"/>
      <c r="HX144" s="144"/>
      <c r="HY144" s="144"/>
      <c r="HZ144" s="144"/>
      <c r="IA144" s="144"/>
      <c r="IB144" s="144"/>
      <c r="IC144" s="144"/>
      <c r="ID144" s="144"/>
      <c r="IE144" s="144"/>
      <c r="IF144" s="144"/>
      <c r="IG144" s="144"/>
      <c r="IH144" s="144"/>
      <c r="II144" s="144"/>
      <c r="IJ144" s="144"/>
      <c r="IK144" s="144"/>
      <c r="IL144" s="144"/>
      <c r="IM144" s="144"/>
      <c r="IN144" s="144"/>
      <c r="IO144" s="144"/>
      <c r="IP144" s="144"/>
      <c r="IQ144" s="144"/>
    </row>
    <row r="145" spans="1:251" ht="26.25" customHeight="1">
      <c r="A145" s="77"/>
      <c r="B145" s="78" t="s">
        <v>111</v>
      </c>
      <c r="C145" s="601" t="s">
        <v>181</v>
      </c>
      <c r="D145" s="726"/>
      <c r="E145" s="726"/>
      <c r="F145" s="726"/>
      <c r="G145" s="726"/>
      <c r="H145" s="726"/>
      <c r="I145" s="726"/>
      <c r="J145" s="726"/>
      <c r="K145" s="726"/>
      <c r="L145" s="726"/>
      <c r="M145" s="726"/>
      <c r="N145" s="726"/>
      <c r="O145" s="726"/>
      <c r="P145" s="726"/>
      <c r="Q145" s="726"/>
      <c r="R145" s="726"/>
      <c r="S145" s="727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44"/>
      <c r="BB145" s="144"/>
      <c r="BC145" s="144"/>
      <c r="BD145" s="144"/>
      <c r="BE145" s="144"/>
      <c r="BF145" s="144"/>
      <c r="BG145" s="144"/>
      <c r="BH145" s="144"/>
      <c r="BI145" s="144"/>
      <c r="BJ145" s="144"/>
      <c r="BK145" s="144"/>
      <c r="BL145" s="144"/>
      <c r="BM145" s="144"/>
      <c r="BN145" s="144"/>
      <c r="BO145" s="144"/>
      <c r="BP145" s="144"/>
      <c r="BQ145" s="144"/>
      <c r="BR145" s="144"/>
      <c r="BS145" s="144"/>
      <c r="BT145" s="144"/>
      <c r="BU145" s="144"/>
      <c r="BV145" s="144"/>
      <c r="BW145" s="144"/>
      <c r="BX145" s="144"/>
      <c r="BY145" s="144"/>
      <c r="BZ145" s="144"/>
      <c r="CA145" s="144"/>
      <c r="CB145" s="144"/>
      <c r="CC145" s="144"/>
      <c r="CD145" s="144"/>
      <c r="CE145" s="144"/>
      <c r="CF145" s="144"/>
      <c r="CG145" s="144"/>
      <c r="CH145" s="144"/>
      <c r="CI145" s="144"/>
      <c r="CJ145" s="144"/>
      <c r="CK145" s="144"/>
      <c r="CL145" s="144"/>
      <c r="CM145" s="144"/>
      <c r="CN145" s="144"/>
      <c r="CO145" s="144"/>
      <c r="CP145" s="144"/>
      <c r="CQ145" s="144"/>
      <c r="CR145" s="144"/>
      <c r="CS145" s="144"/>
      <c r="CT145" s="144"/>
      <c r="CU145" s="144"/>
      <c r="CV145" s="144"/>
      <c r="CW145" s="144"/>
      <c r="CX145" s="144"/>
      <c r="CY145" s="144"/>
      <c r="CZ145" s="144"/>
      <c r="DA145" s="144"/>
      <c r="DB145" s="144"/>
      <c r="DC145" s="144"/>
      <c r="DD145" s="144"/>
      <c r="DE145" s="144"/>
      <c r="DF145" s="144"/>
      <c r="DG145" s="144"/>
      <c r="DH145" s="144"/>
      <c r="DI145" s="144"/>
      <c r="DJ145" s="144"/>
      <c r="DK145" s="144"/>
      <c r="DL145" s="144"/>
      <c r="DM145" s="144"/>
      <c r="DN145" s="144"/>
      <c r="DO145" s="144"/>
      <c r="DP145" s="144"/>
      <c r="DQ145" s="144"/>
      <c r="DR145" s="144"/>
      <c r="DS145" s="144"/>
      <c r="DT145" s="144"/>
      <c r="DU145" s="144"/>
      <c r="DV145" s="144"/>
      <c r="DW145" s="144"/>
      <c r="DX145" s="144"/>
      <c r="DY145" s="144"/>
      <c r="DZ145" s="144"/>
      <c r="EA145" s="144"/>
      <c r="EB145" s="144"/>
      <c r="EC145" s="144"/>
      <c r="ED145" s="144"/>
      <c r="EE145" s="144"/>
      <c r="EF145" s="144"/>
      <c r="EG145" s="144"/>
      <c r="EH145" s="144"/>
      <c r="EI145" s="144"/>
      <c r="EJ145" s="144"/>
      <c r="EK145" s="144"/>
      <c r="EL145" s="144"/>
      <c r="EM145" s="144"/>
      <c r="EN145" s="144"/>
      <c r="EO145" s="144"/>
      <c r="EP145" s="144"/>
      <c r="EQ145" s="144"/>
      <c r="ER145" s="144"/>
      <c r="ES145" s="144"/>
      <c r="ET145" s="144"/>
      <c r="EU145" s="144"/>
      <c r="EV145" s="144"/>
      <c r="EW145" s="144"/>
      <c r="EX145" s="144"/>
      <c r="EY145" s="144"/>
      <c r="EZ145" s="144"/>
      <c r="FA145" s="144"/>
      <c r="FB145" s="144"/>
      <c r="FC145" s="144"/>
      <c r="FD145" s="144"/>
      <c r="FE145" s="144"/>
      <c r="FF145" s="144"/>
      <c r="FG145" s="144"/>
      <c r="FH145" s="144"/>
      <c r="FI145" s="144"/>
      <c r="FJ145" s="144"/>
      <c r="FK145" s="144"/>
      <c r="FL145" s="144"/>
      <c r="FM145" s="144"/>
      <c r="FN145" s="144"/>
      <c r="FO145" s="144"/>
      <c r="FP145" s="144"/>
      <c r="FQ145" s="144"/>
      <c r="FR145" s="144"/>
      <c r="FS145" s="144"/>
      <c r="FT145" s="144"/>
      <c r="FU145" s="144"/>
      <c r="FV145" s="144"/>
      <c r="FW145" s="144"/>
      <c r="FX145" s="144"/>
      <c r="FY145" s="144"/>
      <c r="FZ145" s="144"/>
      <c r="GA145" s="144"/>
      <c r="GB145" s="144"/>
      <c r="GC145" s="144"/>
      <c r="GD145" s="144"/>
      <c r="GE145" s="144"/>
      <c r="GF145" s="144"/>
      <c r="GG145" s="144"/>
      <c r="GH145" s="144"/>
      <c r="GI145" s="144"/>
      <c r="GJ145" s="144"/>
      <c r="GK145" s="144"/>
      <c r="GL145" s="144"/>
      <c r="GM145" s="144"/>
      <c r="GN145" s="144"/>
      <c r="GO145" s="144"/>
      <c r="GP145" s="144"/>
      <c r="GQ145" s="144"/>
      <c r="GR145" s="144"/>
      <c r="GS145" s="144"/>
      <c r="GT145" s="144"/>
      <c r="GU145" s="144"/>
      <c r="GV145" s="144"/>
      <c r="GW145" s="144"/>
      <c r="GX145" s="144"/>
      <c r="GY145" s="144"/>
      <c r="GZ145" s="144"/>
      <c r="HA145" s="144"/>
      <c r="HB145" s="144"/>
      <c r="HC145" s="144"/>
      <c r="HD145" s="144"/>
      <c r="HE145" s="144"/>
      <c r="HF145" s="144"/>
      <c r="HG145" s="144"/>
      <c r="HH145" s="144"/>
      <c r="HI145" s="144"/>
      <c r="HJ145" s="144"/>
      <c r="HK145" s="144"/>
      <c r="HL145" s="144"/>
      <c r="HM145" s="144"/>
      <c r="HN145" s="144"/>
      <c r="HO145" s="144"/>
      <c r="HP145" s="144"/>
      <c r="HQ145" s="144"/>
      <c r="HR145" s="144"/>
      <c r="HS145" s="144"/>
      <c r="HT145" s="144"/>
      <c r="HU145" s="144"/>
      <c r="HV145" s="144"/>
      <c r="HW145" s="144"/>
      <c r="HX145" s="144"/>
      <c r="HY145" s="144"/>
      <c r="HZ145" s="144"/>
      <c r="IA145" s="144"/>
      <c r="IB145" s="144"/>
      <c r="IC145" s="144"/>
      <c r="ID145" s="144"/>
      <c r="IE145" s="144"/>
      <c r="IF145" s="144"/>
      <c r="IG145" s="144"/>
      <c r="IH145" s="144"/>
      <c r="II145" s="144"/>
      <c r="IJ145" s="144"/>
      <c r="IK145" s="144"/>
      <c r="IL145" s="144"/>
      <c r="IM145" s="144"/>
      <c r="IN145" s="144"/>
      <c r="IO145" s="144"/>
      <c r="IP145" s="144"/>
      <c r="IQ145" s="144"/>
    </row>
    <row r="146" spans="1:251" ht="27.75" customHeight="1" thickBot="1">
      <c r="A146" s="77"/>
      <c r="B146" s="530" t="s">
        <v>4</v>
      </c>
      <c r="C146" s="660" t="s">
        <v>15</v>
      </c>
      <c r="D146" s="725"/>
      <c r="E146" s="725"/>
      <c r="F146" s="725"/>
      <c r="G146" s="725"/>
      <c r="H146" s="725"/>
      <c r="I146" s="725"/>
      <c r="J146" s="725"/>
      <c r="K146" s="725"/>
      <c r="L146" s="725"/>
      <c r="M146" s="725"/>
      <c r="N146" s="725"/>
      <c r="O146" s="725"/>
      <c r="P146" s="725"/>
      <c r="Q146" s="725"/>
      <c r="R146" s="725"/>
      <c r="S146" s="248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4"/>
      <c r="BR146" s="144"/>
      <c r="BS146" s="144"/>
      <c r="BT146" s="144"/>
      <c r="BU146" s="144"/>
      <c r="BV146" s="144"/>
      <c r="BW146" s="144"/>
      <c r="BX146" s="144"/>
      <c r="BY146" s="144"/>
      <c r="BZ146" s="144"/>
      <c r="CA146" s="144"/>
      <c r="CB146" s="144"/>
      <c r="CC146" s="144"/>
      <c r="CD146" s="144"/>
      <c r="CE146" s="144"/>
      <c r="CF146" s="144"/>
      <c r="CG146" s="144"/>
      <c r="CH146" s="144"/>
      <c r="CI146" s="144"/>
      <c r="CJ146" s="144"/>
      <c r="CK146" s="144"/>
      <c r="CL146" s="144"/>
      <c r="CM146" s="144"/>
      <c r="CN146" s="144"/>
      <c r="CO146" s="144"/>
      <c r="CP146" s="144"/>
      <c r="CQ146" s="144"/>
      <c r="CR146" s="144"/>
      <c r="CS146" s="144"/>
      <c r="CT146" s="144"/>
      <c r="CU146" s="144"/>
      <c r="CV146" s="144"/>
      <c r="CW146" s="144"/>
      <c r="CX146" s="144"/>
      <c r="CY146" s="144"/>
      <c r="CZ146" s="144"/>
      <c r="DA146" s="144"/>
      <c r="DB146" s="144"/>
      <c r="DC146" s="144"/>
      <c r="DD146" s="144"/>
      <c r="DE146" s="144"/>
      <c r="DF146" s="144"/>
      <c r="DG146" s="144"/>
      <c r="DH146" s="144"/>
      <c r="DI146" s="144"/>
      <c r="DJ146" s="144"/>
      <c r="DK146" s="144"/>
      <c r="DL146" s="144"/>
      <c r="DM146" s="144"/>
      <c r="DN146" s="144"/>
      <c r="DO146" s="144"/>
      <c r="DP146" s="144"/>
      <c r="DQ146" s="144"/>
      <c r="DR146" s="144"/>
      <c r="DS146" s="144"/>
      <c r="DT146" s="144"/>
      <c r="DU146" s="144"/>
      <c r="DV146" s="144"/>
      <c r="DW146" s="144"/>
      <c r="DX146" s="144"/>
      <c r="DY146" s="144"/>
      <c r="DZ146" s="144"/>
      <c r="EA146" s="144"/>
      <c r="EB146" s="144"/>
      <c r="EC146" s="144"/>
      <c r="ED146" s="144"/>
      <c r="EE146" s="144"/>
      <c r="EF146" s="144"/>
      <c r="EG146" s="144"/>
      <c r="EH146" s="144"/>
      <c r="EI146" s="144"/>
      <c r="EJ146" s="144"/>
      <c r="EK146" s="144"/>
      <c r="EL146" s="144"/>
      <c r="EM146" s="144"/>
      <c r="EN146" s="144"/>
      <c r="EO146" s="144"/>
      <c r="EP146" s="144"/>
      <c r="EQ146" s="144"/>
      <c r="ER146" s="144"/>
      <c r="ES146" s="144"/>
      <c r="ET146" s="144"/>
      <c r="EU146" s="144"/>
      <c r="EV146" s="144"/>
      <c r="EW146" s="144"/>
      <c r="EX146" s="144"/>
      <c r="EY146" s="144"/>
      <c r="EZ146" s="144"/>
      <c r="FA146" s="144"/>
      <c r="FB146" s="144"/>
      <c r="FC146" s="144"/>
      <c r="FD146" s="144"/>
      <c r="FE146" s="144"/>
      <c r="FF146" s="144"/>
      <c r="FG146" s="144"/>
      <c r="FH146" s="144"/>
      <c r="FI146" s="144"/>
      <c r="FJ146" s="144"/>
      <c r="FK146" s="144"/>
      <c r="FL146" s="144"/>
      <c r="FM146" s="144"/>
      <c r="FN146" s="144"/>
      <c r="FO146" s="144"/>
      <c r="FP146" s="144"/>
      <c r="FQ146" s="144"/>
      <c r="FR146" s="144"/>
      <c r="FS146" s="144"/>
      <c r="FT146" s="144"/>
      <c r="FU146" s="144"/>
      <c r="FV146" s="144"/>
      <c r="FW146" s="144"/>
      <c r="FX146" s="144"/>
      <c r="FY146" s="144"/>
      <c r="FZ146" s="144"/>
      <c r="GA146" s="144"/>
      <c r="GB146" s="144"/>
      <c r="GC146" s="144"/>
      <c r="GD146" s="144"/>
      <c r="GE146" s="144"/>
      <c r="GF146" s="144"/>
      <c r="GG146" s="144"/>
      <c r="GH146" s="144"/>
      <c r="GI146" s="144"/>
      <c r="GJ146" s="144"/>
      <c r="GK146" s="144"/>
      <c r="GL146" s="144"/>
      <c r="GM146" s="144"/>
      <c r="GN146" s="144"/>
      <c r="GO146" s="144"/>
      <c r="GP146" s="144"/>
      <c r="GQ146" s="144"/>
      <c r="GR146" s="144"/>
      <c r="GS146" s="144"/>
      <c r="GT146" s="144"/>
      <c r="GU146" s="144"/>
      <c r="GV146" s="144"/>
      <c r="GW146" s="144"/>
      <c r="GX146" s="144"/>
      <c r="GY146" s="144"/>
      <c r="GZ146" s="144"/>
      <c r="HA146" s="144"/>
      <c r="HB146" s="144"/>
      <c r="HC146" s="144"/>
      <c r="HD146" s="144"/>
      <c r="HE146" s="144"/>
      <c r="HF146" s="144"/>
      <c r="HG146" s="144"/>
      <c r="HH146" s="144"/>
      <c r="HI146" s="144"/>
      <c r="HJ146" s="144"/>
      <c r="HK146" s="144"/>
      <c r="HL146" s="144"/>
      <c r="HM146" s="144"/>
      <c r="HN146" s="144"/>
      <c r="HO146" s="144"/>
      <c r="HP146" s="144"/>
      <c r="HQ146" s="144"/>
      <c r="HR146" s="144"/>
      <c r="HS146" s="144"/>
      <c r="HT146" s="144"/>
      <c r="HU146" s="144"/>
      <c r="HV146" s="144"/>
      <c r="HW146" s="144"/>
      <c r="HX146" s="144"/>
      <c r="HY146" s="144"/>
      <c r="HZ146" s="144"/>
      <c r="IA146" s="144"/>
      <c r="IB146" s="144"/>
      <c r="IC146" s="144"/>
      <c r="ID146" s="144"/>
      <c r="IE146" s="144"/>
      <c r="IF146" s="144"/>
      <c r="IG146" s="144"/>
      <c r="IH146" s="144"/>
      <c r="II146" s="144"/>
      <c r="IJ146" s="144"/>
      <c r="IK146" s="144"/>
      <c r="IL146" s="144"/>
      <c r="IM146" s="144"/>
      <c r="IN146" s="144"/>
      <c r="IO146" s="144"/>
      <c r="IP146" s="144"/>
      <c r="IQ146" s="144"/>
    </row>
    <row r="147" spans="1:251" ht="24" customHeight="1" thickBot="1">
      <c r="A147" s="87"/>
      <c r="B147" s="668" t="s">
        <v>113</v>
      </c>
      <c r="C147" s="669" t="s">
        <v>153</v>
      </c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2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4"/>
      <c r="BM147" s="144"/>
      <c r="BN147" s="144"/>
      <c r="BO147" s="144"/>
      <c r="BP147" s="144"/>
      <c r="BQ147" s="144"/>
      <c r="BR147" s="144"/>
      <c r="BS147" s="144"/>
      <c r="BT147" s="144"/>
      <c r="BU147" s="144"/>
      <c r="BV147" s="144"/>
      <c r="BW147" s="144"/>
      <c r="BX147" s="144"/>
      <c r="BY147" s="144"/>
      <c r="BZ147" s="144"/>
      <c r="CA147" s="144"/>
      <c r="CB147" s="144"/>
      <c r="CC147" s="144"/>
      <c r="CD147" s="144"/>
      <c r="CE147" s="144"/>
      <c r="CF147" s="144"/>
      <c r="CG147" s="144"/>
      <c r="CH147" s="144"/>
      <c r="CI147" s="144"/>
      <c r="CJ147" s="144"/>
      <c r="CK147" s="144"/>
      <c r="CL147" s="144"/>
      <c r="CM147" s="144"/>
      <c r="CN147" s="144"/>
      <c r="CO147" s="144"/>
      <c r="CP147" s="144"/>
      <c r="CQ147" s="144"/>
      <c r="CR147" s="144"/>
      <c r="CS147" s="144"/>
      <c r="CT147" s="144"/>
      <c r="CU147" s="144"/>
      <c r="CV147" s="144"/>
      <c r="CW147" s="144"/>
      <c r="CX147" s="144"/>
      <c r="CY147" s="144"/>
      <c r="CZ147" s="144"/>
      <c r="DA147" s="144"/>
      <c r="DB147" s="144"/>
      <c r="DC147" s="144"/>
      <c r="DD147" s="144"/>
      <c r="DE147" s="144"/>
      <c r="DF147" s="144"/>
      <c r="DG147" s="144"/>
      <c r="DH147" s="144"/>
      <c r="DI147" s="144"/>
      <c r="DJ147" s="144"/>
      <c r="DK147" s="144"/>
      <c r="DL147" s="144"/>
      <c r="DM147" s="144"/>
      <c r="DN147" s="144"/>
      <c r="DO147" s="144"/>
      <c r="DP147" s="144"/>
      <c r="DQ147" s="144"/>
      <c r="DR147" s="144"/>
      <c r="DS147" s="144"/>
      <c r="DT147" s="144"/>
      <c r="DU147" s="144"/>
      <c r="DV147" s="144"/>
      <c r="DW147" s="144"/>
      <c r="DX147" s="144"/>
      <c r="DY147" s="144"/>
      <c r="DZ147" s="144"/>
      <c r="EA147" s="144"/>
      <c r="EB147" s="144"/>
      <c r="EC147" s="144"/>
      <c r="ED147" s="144"/>
      <c r="EE147" s="144"/>
      <c r="EF147" s="144"/>
      <c r="EG147" s="144"/>
      <c r="EH147" s="144"/>
      <c r="EI147" s="144"/>
      <c r="EJ147" s="144"/>
      <c r="EK147" s="144"/>
      <c r="EL147" s="144"/>
      <c r="EM147" s="144"/>
      <c r="EN147" s="144"/>
      <c r="EO147" s="144"/>
      <c r="EP147" s="144"/>
      <c r="EQ147" s="144"/>
      <c r="ER147" s="144"/>
      <c r="ES147" s="144"/>
      <c r="ET147" s="144"/>
      <c r="EU147" s="144"/>
      <c r="EV147" s="144"/>
      <c r="EW147" s="144"/>
      <c r="EX147" s="144"/>
      <c r="EY147" s="144"/>
      <c r="EZ147" s="144"/>
      <c r="FA147" s="144"/>
      <c r="FB147" s="144"/>
      <c r="FC147" s="144"/>
      <c r="FD147" s="144"/>
      <c r="FE147" s="144"/>
      <c r="FF147" s="144"/>
      <c r="FG147" s="144"/>
      <c r="FH147" s="144"/>
      <c r="FI147" s="144"/>
      <c r="FJ147" s="144"/>
      <c r="FK147" s="144"/>
      <c r="FL147" s="144"/>
      <c r="FM147" s="144"/>
      <c r="FN147" s="144"/>
      <c r="FO147" s="144"/>
      <c r="FP147" s="144"/>
      <c r="FQ147" s="144"/>
      <c r="FR147" s="144"/>
      <c r="FS147" s="144"/>
      <c r="FT147" s="144"/>
      <c r="FU147" s="144"/>
      <c r="FV147" s="144"/>
      <c r="FW147" s="144"/>
      <c r="FX147" s="144"/>
      <c r="FY147" s="144"/>
      <c r="FZ147" s="144"/>
      <c r="GA147" s="144"/>
      <c r="GB147" s="144"/>
      <c r="GC147" s="144"/>
      <c r="GD147" s="144"/>
      <c r="GE147" s="144"/>
      <c r="GF147" s="144"/>
      <c r="GG147" s="144"/>
      <c r="GH147" s="144"/>
      <c r="GI147" s="144"/>
      <c r="GJ147" s="144"/>
      <c r="GK147" s="144"/>
      <c r="GL147" s="144"/>
      <c r="GM147" s="144"/>
      <c r="GN147" s="144"/>
      <c r="GO147" s="144"/>
      <c r="GP147" s="144"/>
      <c r="GQ147" s="144"/>
      <c r="GR147" s="144"/>
      <c r="GS147" s="144"/>
      <c r="GT147" s="144"/>
      <c r="GU147" s="144"/>
      <c r="GV147" s="144"/>
      <c r="GW147" s="144"/>
      <c r="GX147" s="144"/>
      <c r="GY147" s="144"/>
      <c r="GZ147" s="144"/>
      <c r="HA147" s="144"/>
      <c r="HB147" s="144"/>
      <c r="HC147" s="144"/>
      <c r="HD147" s="144"/>
      <c r="HE147" s="144"/>
      <c r="HF147" s="144"/>
      <c r="HG147" s="144"/>
      <c r="HH147" s="144"/>
      <c r="HI147" s="144"/>
      <c r="HJ147" s="144"/>
      <c r="HK147" s="144"/>
      <c r="HL147" s="144"/>
      <c r="HM147" s="144"/>
      <c r="HN147" s="144"/>
      <c r="HO147" s="144"/>
      <c r="HP147" s="144"/>
      <c r="HQ147" s="144"/>
      <c r="HR147" s="144"/>
      <c r="HS147" s="144"/>
      <c r="HT147" s="144"/>
      <c r="HU147" s="144"/>
      <c r="HV147" s="144"/>
      <c r="HW147" s="144"/>
      <c r="HX147" s="144"/>
      <c r="HY147" s="144"/>
      <c r="HZ147" s="144"/>
      <c r="IA147" s="144"/>
      <c r="IB147" s="144"/>
      <c r="IC147" s="144"/>
      <c r="ID147" s="144"/>
      <c r="IE147" s="144"/>
      <c r="IF147" s="144"/>
      <c r="IG147" s="144"/>
      <c r="IH147" s="144"/>
      <c r="II147" s="144"/>
      <c r="IJ147" s="144"/>
      <c r="IK147" s="144"/>
      <c r="IL147" s="144"/>
      <c r="IM147" s="144"/>
      <c r="IN147" s="144"/>
      <c r="IO147" s="144"/>
      <c r="IP147" s="144"/>
      <c r="IQ147" s="144"/>
    </row>
    <row r="148" spans="1:251" ht="27.75" customHeight="1">
      <c r="A148" s="77"/>
      <c r="B148" s="533" t="s">
        <v>114</v>
      </c>
      <c r="C148" s="667">
        <v>3968000</v>
      </c>
      <c r="D148" s="601"/>
      <c r="E148" s="726"/>
      <c r="F148" s="726"/>
      <c r="G148" s="726"/>
      <c r="H148" s="726"/>
      <c r="I148" s="726"/>
      <c r="J148" s="726"/>
      <c r="K148" s="725"/>
      <c r="L148" s="725"/>
      <c r="M148" s="725"/>
      <c r="N148" s="725"/>
      <c r="O148" s="725"/>
      <c r="P148" s="725"/>
      <c r="Q148" s="725"/>
      <c r="R148" s="725"/>
      <c r="S148" s="727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  <c r="BI148" s="144"/>
      <c r="BJ148" s="144"/>
      <c r="BK148" s="144"/>
      <c r="BL148" s="144"/>
      <c r="BM148" s="144"/>
      <c r="BN148" s="144"/>
      <c r="BO148" s="144"/>
      <c r="BP148" s="144"/>
      <c r="BQ148" s="144"/>
      <c r="BR148" s="144"/>
      <c r="BS148" s="144"/>
      <c r="BT148" s="144"/>
      <c r="BU148" s="144"/>
      <c r="BV148" s="144"/>
      <c r="BW148" s="144"/>
      <c r="BX148" s="144"/>
      <c r="BY148" s="144"/>
      <c r="BZ148" s="144"/>
      <c r="CA148" s="144"/>
      <c r="CB148" s="144"/>
      <c r="CC148" s="144"/>
      <c r="CD148" s="144"/>
      <c r="CE148" s="144"/>
      <c r="CF148" s="144"/>
      <c r="CG148" s="144"/>
      <c r="CH148" s="144"/>
      <c r="CI148" s="144"/>
      <c r="CJ148" s="144"/>
      <c r="CK148" s="144"/>
      <c r="CL148" s="144"/>
      <c r="CM148" s="144"/>
      <c r="CN148" s="144"/>
      <c r="CO148" s="144"/>
      <c r="CP148" s="144"/>
      <c r="CQ148" s="144"/>
      <c r="CR148" s="144"/>
      <c r="CS148" s="144"/>
      <c r="CT148" s="144"/>
      <c r="CU148" s="144"/>
      <c r="CV148" s="144"/>
      <c r="CW148" s="144"/>
      <c r="CX148" s="144"/>
      <c r="CY148" s="144"/>
      <c r="CZ148" s="144"/>
      <c r="DA148" s="144"/>
      <c r="DB148" s="144"/>
      <c r="DC148" s="144"/>
      <c r="DD148" s="144"/>
      <c r="DE148" s="144"/>
      <c r="DF148" s="144"/>
      <c r="DG148" s="144"/>
      <c r="DH148" s="144"/>
      <c r="DI148" s="144"/>
      <c r="DJ148" s="144"/>
      <c r="DK148" s="144"/>
      <c r="DL148" s="144"/>
      <c r="DM148" s="144"/>
      <c r="DN148" s="144"/>
      <c r="DO148" s="144"/>
      <c r="DP148" s="144"/>
      <c r="DQ148" s="144"/>
      <c r="DR148" s="144"/>
      <c r="DS148" s="144"/>
      <c r="DT148" s="144"/>
      <c r="DU148" s="144"/>
      <c r="DV148" s="144"/>
      <c r="DW148" s="144"/>
      <c r="DX148" s="144"/>
      <c r="DY148" s="144"/>
      <c r="DZ148" s="144"/>
      <c r="EA148" s="144"/>
      <c r="EB148" s="144"/>
      <c r="EC148" s="144"/>
      <c r="ED148" s="144"/>
      <c r="EE148" s="144"/>
      <c r="EF148" s="144"/>
      <c r="EG148" s="144"/>
      <c r="EH148" s="144"/>
      <c r="EI148" s="144"/>
      <c r="EJ148" s="144"/>
      <c r="EK148" s="144"/>
      <c r="EL148" s="144"/>
      <c r="EM148" s="144"/>
      <c r="EN148" s="144"/>
      <c r="EO148" s="144"/>
      <c r="EP148" s="144"/>
      <c r="EQ148" s="144"/>
      <c r="ER148" s="144"/>
      <c r="ES148" s="144"/>
      <c r="ET148" s="144"/>
      <c r="EU148" s="144"/>
      <c r="EV148" s="144"/>
      <c r="EW148" s="144"/>
      <c r="EX148" s="144"/>
      <c r="EY148" s="144"/>
      <c r="EZ148" s="144"/>
      <c r="FA148" s="144"/>
      <c r="FB148" s="144"/>
      <c r="FC148" s="144"/>
      <c r="FD148" s="144"/>
      <c r="FE148" s="144"/>
      <c r="FF148" s="144"/>
      <c r="FG148" s="144"/>
      <c r="FH148" s="144"/>
      <c r="FI148" s="144"/>
      <c r="FJ148" s="144"/>
      <c r="FK148" s="144"/>
      <c r="FL148" s="144"/>
      <c r="FM148" s="144"/>
      <c r="FN148" s="144"/>
      <c r="FO148" s="144"/>
      <c r="FP148" s="144"/>
      <c r="FQ148" s="144"/>
      <c r="FR148" s="144"/>
      <c r="FS148" s="144"/>
      <c r="FT148" s="144"/>
      <c r="FU148" s="144"/>
      <c r="FV148" s="144"/>
      <c r="FW148" s="144"/>
      <c r="FX148" s="144"/>
      <c r="FY148" s="144"/>
      <c r="FZ148" s="144"/>
      <c r="GA148" s="144"/>
      <c r="GB148" s="144"/>
      <c r="GC148" s="144"/>
      <c r="GD148" s="144"/>
      <c r="GE148" s="144"/>
      <c r="GF148" s="144"/>
      <c r="GG148" s="144"/>
      <c r="GH148" s="144"/>
      <c r="GI148" s="144"/>
      <c r="GJ148" s="144"/>
      <c r="GK148" s="144"/>
      <c r="GL148" s="144"/>
      <c r="GM148" s="144"/>
      <c r="GN148" s="144"/>
      <c r="GO148" s="144"/>
      <c r="GP148" s="144"/>
      <c r="GQ148" s="144"/>
      <c r="GR148" s="144"/>
      <c r="GS148" s="144"/>
      <c r="GT148" s="144"/>
      <c r="GU148" s="144"/>
      <c r="GV148" s="144"/>
      <c r="GW148" s="144"/>
      <c r="GX148" s="144"/>
      <c r="GY148" s="144"/>
      <c r="GZ148" s="144"/>
      <c r="HA148" s="144"/>
      <c r="HB148" s="144"/>
      <c r="HC148" s="144"/>
      <c r="HD148" s="144"/>
      <c r="HE148" s="144"/>
      <c r="HF148" s="144"/>
      <c r="HG148" s="144"/>
      <c r="HH148" s="144"/>
      <c r="HI148" s="144"/>
      <c r="HJ148" s="144"/>
      <c r="HK148" s="144"/>
      <c r="HL148" s="144"/>
      <c r="HM148" s="144"/>
      <c r="HN148" s="144"/>
      <c r="HO148" s="144"/>
      <c r="HP148" s="144"/>
      <c r="HQ148" s="144"/>
      <c r="HR148" s="144"/>
      <c r="HS148" s="144"/>
      <c r="HT148" s="144"/>
      <c r="HU148" s="144"/>
      <c r="HV148" s="144"/>
      <c r="HW148" s="144"/>
      <c r="HX148" s="144"/>
      <c r="HY148" s="144"/>
      <c r="HZ148" s="144"/>
      <c r="IA148" s="144"/>
      <c r="IB148" s="144"/>
      <c r="IC148" s="144"/>
      <c r="ID148" s="144"/>
      <c r="IE148" s="144"/>
      <c r="IF148" s="144"/>
      <c r="IG148" s="144"/>
      <c r="IH148" s="144"/>
      <c r="II148" s="144"/>
      <c r="IJ148" s="144"/>
      <c r="IK148" s="144"/>
      <c r="IL148" s="144"/>
      <c r="IM148" s="144"/>
      <c r="IN148" s="144"/>
      <c r="IO148" s="144"/>
      <c r="IP148" s="144"/>
      <c r="IQ148" s="144"/>
    </row>
    <row r="149" spans="1:251" ht="27.75" customHeight="1">
      <c r="A149" s="77"/>
      <c r="B149" s="720" t="s">
        <v>149</v>
      </c>
      <c r="C149" s="764">
        <v>7287110</v>
      </c>
      <c r="D149" s="722" t="s">
        <v>154</v>
      </c>
      <c r="E149" s="722" t="s">
        <v>155</v>
      </c>
      <c r="F149" s="722" t="s">
        <v>156</v>
      </c>
      <c r="G149" s="722">
        <v>2482699</v>
      </c>
      <c r="H149" s="723"/>
      <c r="I149" s="723" t="s">
        <v>157</v>
      </c>
      <c r="J149" s="723">
        <v>519928</v>
      </c>
      <c r="K149" s="725"/>
      <c r="L149" s="725"/>
      <c r="M149" s="725"/>
      <c r="N149" s="725"/>
      <c r="O149" s="725"/>
      <c r="P149" s="725"/>
      <c r="Q149" s="725"/>
      <c r="R149" s="725"/>
      <c r="S149" s="248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4"/>
      <c r="BH149" s="144"/>
      <c r="BI149" s="144"/>
      <c r="BJ149" s="144"/>
      <c r="BK149" s="144"/>
      <c r="BL149" s="144"/>
      <c r="BM149" s="144"/>
      <c r="BN149" s="144"/>
      <c r="BO149" s="144"/>
      <c r="BP149" s="144"/>
      <c r="BQ149" s="144"/>
      <c r="BR149" s="144"/>
      <c r="BS149" s="144"/>
      <c r="BT149" s="144"/>
      <c r="BU149" s="144"/>
      <c r="BV149" s="144"/>
      <c r="BW149" s="144"/>
      <c r="BX149" s="144"/>
      <c r="BY149" s="144"/>
      <c r="BZ149" s="144"/>
      <c r="CA149" s="144"/>
      <c r="CB149" s="144"/>
      <c r="CC149" s="144"/>
      <c r="CD149" s="144"/>
      <c r="CE149" s="144"/>
      <c r="CF149" s="144"/>
      <c r="CG149" s="144"/>
      <c r="CH149" s="144"/>
      <c r="CI149" s="144"/>
      <c r="CJ149" s="144"/>
      <c r="CK149" s="144"/>
      <c r="CL149" s="144"/>
      <c r="CM149" s="144"/>
      <c r="CN149" s="144"/>
      <c r="CO149" s="144"/>
      <c r="CP149" s="144"/>
      <c r="CQ149" s="144"/>
      <c r="CR149" s="144"/>
      <c r="CS149" s="144"/>
      <c r="CT149" s="144"/>
      <c r="CU149" s="144"/>
      <c r="CV149" s="144"/>
      <c r="CW149" s="144"/>
      <c r="CX149" s="144"/>
      <c r="CY149" s="144"/>
      <c r="CZ149" s="144"/>
      <c r="DA149" s="144"/>
      <c r="DB149" s="144"/>
      <c r="DC149" s="144"/>
      <c r="DD149" s="144"/>
      <c r="DE149" s="144"/>
      <c r="DF149" s="144"/>
      <c r="DG149" s="144"/>
      <c r="DH149" s="144"/>
      <c r="DI149" s="144"/>
      <c r="DJ149" s="144"/>
      <c r="DK149" s="144"/>
      <c r="DL149" s="144"/>
      <c r="DM149" s="144"/>
      <c r="DN149" s="144"/>
      <c r="DO149" s="144"/>
      <c r="DP149" s="144"/>
      <c r="DQ149" s="144"/>
      <c r="DR149" s="144"/>
      <c r="DS149" s="144"/>
      <c r="DT149" s="144"/>
      <c r="DU149" s="144"/>
      <c r="DV149" s="144"/>
      <c r="DW149" s="144"/>
      <c r="DX149" s="144"/>
      <c r="DY149" s="144"/>
      <c r="DZ149" s="144"/>
      <c r="EA149" s="144"/>
      <c r="EB149" s="144"/>
      <c r="EC149" s="144"/>
      <c r="ED149" s="144"/>
      <c r="EE149" s="144"/>
      <c r="EF149" s="144"/>
      <c r="EG149" s="144"/>
      <c r="EH149" s="144"/>
      <c r="EI149" s="144"/>
      <c r="EJ149" s="144"/>
      <c r="EK149" s="144"/>
      <c r="EL149" s="144"/>
      <c r="EM149" s="144"/>
      <c r="EN149" s="144"/>
      <c r="EO149" s="144"/>
      <c r="EP149" s="144"/>
      <c r="EQ149" s="144"/>
      <c r="ER149" s="144"/>
      <c r="ES149" s="144"/>
      <c r="ET149" s="144"/>
      <c r="EU149" s="144"/>
      <c r="EV149" s="144"/>
      <c r="EW149" s="144"/>
      <c r="EX149" s="144"/>
      <c r="EY149" s="144"/>
      <c r="EZ149" s="144"/>
      <c r="FA149" s="144"/>
      <c r="FB149" s="144"/>
      <c r="FC149" s="144"/>
      <c r="FD149" s="144"/>
      <c r="FE149" s="144"/>
      <c r="FF149" s="144"/>
      <c r="FG149" s="144"/>
      <c r="FH149" s="144"/>
      <c r="FI149" s="144"/>
      <c r="FJ149" s="144"/>
      <c r="FK149" s="144"/>
      <c r="FL149" s="144"/>
      <c r="FM149" s="144"/>
      <c r="FN149" s="144"/>
      <c r="FO149" s="144"/>
      <c r="FP149" s="144"/>
      <c r="FQ149" s="144"/>
      <c r="FR149" s="144"/>
      <c r="FS149" s="144"/>
      <c r="FT149" s="144"/>
      <c r="FU149" s="144"/>
      <c r="FV149" s="144"/>
      <c r="FW149" s="144"/>
      <c r="FX149" s="144"/>
      <c r="FY149" s="144"/>
      <c r="FZ149" s="144"/>
      <c r="GA149" s="144"/>
      <c r="GB149" s="144"/>
      <c r="GC149" s="144"/>
      <c r="GD149" s="144"/>
      <c r="GE149" s="144"/>
      <c r="GF149" s="144"/>
      <c r="GG149" s="144"/>
      <c r="GH149" s="144"/>
      <c r="GI149" s="144"/>
      <c r="GJ149" s="144"/>
      <c r="GK149" s="144"/>
      <c r="GL149" s="144"/>
      <c r="GM149" s="144"/>
      <c r="GN149" s="144"/>
      <c r="GO149" s="144"/>
      <c r="GP149" s="144"/>
      <c r="GQ149" s="144"/>
      <c r="GR149" s="144"/>
      <c r="GS149" s="144"/>
      <c r="GT149" s="144"/>
      <c r="GU149" s="144"/>
      <c r="GV149" s="144"/>
      <c r="GW149" s="144"/>
      <c r="GX149" s="144"/>
      <c r="GY149" s="144"/>
      <c r="GZ149" s="144"/>
      <c r="HA149" s="144"/>
      <c r="HB149" s="144"/>
      <c r="HC149" s="144"/>
      <c r="HD149" s="144"/>
      <c r="HE149" s="144"/>
      <c r="HF149" s="144"/>
      <c r="HG149" s="144"/>
      <c r="HH149" s="144"/>
      <c r="HI149" s="144"/>
      <c r="HJ149" s="144"/>
      <c r="HK149" s="144"/>
      <c r="HL149" s="144"/>
      <c r="HM149" s="144"/>
      <c r="HN149" s="144"/>
      <c r="HO149" s="144"/>
      <c r="HP149" s="144"/>
      <c r="HQ149" s="144"/>
      <c r="HR149" s="144"/>
      <c r="HS149" s="144"/>
      <c r="HT149" s="144"/>
      <c r="HU149" s="144"/>
      <c r="HV149" s="144"/>
      <c r="HW149" s="144"/>
      <c r="HX149" s="144"/>
      <c r="HY149" s="144"/>
      <c r="HZ149" s="144"/>
      <c r="IA149" s="144"/>
      <c r="IB149" s="144"/>
      <c r="IC149" s="144"/>
      <c r="ID149" s="144"/>
      <c r="IE149" s="144"/>
      <c r="IF149" s="144"/>
      <c r="IG149" s="144"/>
      <c r="IH149" s="144"/>
      <c r="II149" s="144"/>
      <c r="IJ149" s="144"/>
      <c r="IK149" s="144"/>
      <c r="IL149" s="144"/>
      <c r="IM149" s="144"/>
      <c r="IN149" s="144"/>
      <c r="IO149" s="144"/>
      <c r="IP149" s="144"/>
      <c r="IQ149" s="144"/>
    </row>
    <row r="150" spans="1:251" ht="27.75" customHeight="1">
      <c r="A150" s="77"/>
      <c r="B150" s="720" t="s">
        <v>208</v>
      </c>
      <c r="C150" s="721">
        <v>6662929.9000000004</v>
      </c>
      <c r="D150" s="722" t="s">
        <v>154</v>
      </c>
      <c r="E150" s="722">
        <v>4101834.7</v>
      </c>
      <c r="F150" s="722" t="s">
        <v>156</v>
      </c>
      <c r="G150" s="722">
        <v>2069284.65</v>
      </c>
      <c r="H150" s="723"/>
      <c r="I150" s="723" t="s">
        <v>157</v>
      </c>
      <c r="J150" s="737">
        <v>491810.55</v>
      </c>
      <c r="K150" s="726"/>
      <c r="L150" s="726"/>
      <c r="M150" s="726"/>
      <c r="N150" s="726"/>
      <c r="O150" s="726"/>
      <c r="P150" s="726"/>
      <c r="Q150" s="726"/>
      <c r="R150" s="726"/>
      <c r="S150" s="65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  <c r="AY150" s="144"/>
      <c r="AZ150" s="144"/>
      <c r="BA150" s="144"/>
      <c r="BB150" s="144"/>
      <c r="BC150" s="144"/>
      <c r="BD150" s="144"/>
      <c r="BE150" s="144"/>
      <c r="BF150" s="144"/>
      <c r="BG150" s="144"/>
      <c r="BH150" s="144"/>
      <c r="BI150" s="144"/>
      <c r="BJ150" s="144"/>
      <c r="BK150" s="144"/>
      <c r="BL150" s="144"/>
      <c r="BM150" s="144"/>
      <c r="BN150" s="144"/>
      <c r="BO150" s="144"/>
      <c r="BP150" s="144"/>
      <c r="BQ150" s="144"/>
      <c r="BR150" s="144"/>
      <c r="BS150" s="144"/>
      <c r="BT150" s="144"/>
      <c r="BU150" s="144"/>
      <c r="BV150" s="144"/>
      <c r="BW150" s="144"/>
      <c r="BX150" s="144"/>
      <c r="BY150" s="144"/>
      <c r="BZ150" s="144"/>
      <c r="CA150" s="144"/>
      <c r="CB150" s="144"/>
      <c r="CC150" s="144"/>
      <c r="CD150" s="144"/>
      <c r="CE150" s="144"/>
      <c r="CF150" s="144"/>
      <c r="CG150" s="144"/>
      <c r="CH150" s="144"/>
      <c r="CI150" s="144"/>
      <c r="CJ150" s="144"/>
      <c r="CK150" s="144"/>
      <c r="CL150" s="144"/>
      <c r="CM150" s="144"/>
      <c r="CN150" s="144"/>
      <c r="CO150" s="144"/>
      <c r="CP150" s="144"/>
      <c r="CQ150" s="144"/>
      <c r="CR150" s="144"/>
      <c r="CS150" s="144"/>
      <c r="CT150" s="144"/>
      <c r="CU150" s="144"/>
      <c r="CV150" s="144"/>
      <c r="CW150" s="144"/>
      <c r="CX150" s="144"/>
      <c r="CY150" s="144"/>
      <c r="CZ150" s="144"/>
      <c r="DA150" s="144"/>
      <c r="DB150" s="144"/>
      <c r="DC150" s="144"/>
      <c r="DD150" s="144"/>
      <c r="DE150" s="144"/>
      <c r="DF150" s="144"/>
      <c r="DG150" s="144"/>
      <c r="DH150" s="144"/>
      <c r="DI150" s="144"/>
      <c r="DJ150" s="144"/>
      <c r="DK150" s="144"/>
      <c r="DL150" s="144"/>
      <c r="DM150" s="144"/>
      <c r="DN150" s="144"/>
      <c r="DO150" s="144"/>
      <c r="DP150" s="144"/>
      <c r="DQ150" s="144"/>
      <c r="DR150" s="144"/>
      <c r="DS150" s="144"/>
      <c r="DT150" s="144"/>
      <c r="DU150" s="144"/>
      <c r="DV150" s="144"/>
      <c r="DW150" s="144"/>
      <c r="DX150" s="144"/>
      <c r="DY150" s="144"/>
      <c r="DZ150" s="144"/>
      <c r="EA150" s="144"/>
      <c r="EB150" s="144"/>
      <c r="EC150" s="144"/>
      <c r="ED150" s="144"/>
      <c r="EE150" s="144"/>
      <c r="EF150" s="144"/>
      <c r="EG150" s="144"/>
      <c r="EH150" s="144"/>
      <c r="EI150" s="144"/>
      <c r="EJ150" s="144"/>
      <c r="EK150" s="144"/>
      <c r="EL150" s="144"/>
      <c r="EM150" s="144"/>
      <c r="EN150" s="144"/>
      <c r="EO150" s="144"/>
      <c r="EP150" s="144"/>
      <c r="EQ150" s="144"/>
      <c r="ER150" s="144"/>
      <c r="ES150" s="144"/>
      <c r="ET150" s="144"/>
      <c r="EU150" s="144"/>
      <c r="EV150" s="144"/>
      <c r="EW150" s="144"/>
      <c r="EX150" s="144"/>
      <c r="EY150" s="144"/>
      <c r="EZ150" s="144"/>
      <c r="FA150" s="144"/>
      <c r="FB150" s="144"/>
      <c r="FC150" s="144"/>
      <c r="FD150" s="144"/>
      <c r="FE150" s="144"/>
      <c r="FF150" s="144"/>
      <c r="FG150" s="144"/>
      <c r="FH150" s="144"/>
      <c r="FI150" s="144"/>
      <c r="FJ150" s="144"/>
      <c r="FK150" s="144"/>
      <c r="FL150" s="144"/>
      <c r="FM150" s="144"/>
      <c r="FN150" s="144"/>
      <c r="FO150" s="144"/>
      <c r="FP150" s="144"/>
      <c r="FQ150" s="144"/>
      <c r="FR150" s="144"/>
      <c r="FS150" s="144"/>
      <c r="FT150" s="144"/>
      <c r="FU150" s="144"/>
      <c r="FV150" s="144"/>
      <c r="FW150" s="144"/>
      <c r="FX150" s="144"/>
      <c r="FY150" s="144"/>
      <c r="FZ150" s="144"/>
      <c r="GA150" s="144"/>
      <c r="GB150" s="144"/>
      <c r="GC150" s="144"/>
      <c r="GD150" s="144"/>
      <c r="GE150" s="144"/>
      <c r="GF150" s="144"/>
      <c r="GG150" s="144"/>
      <c r="GH150" s="144"/>
      <c r="GI150" s="144"/>
      <c r="GJ150" s="144"/>
      <c r="GK150" s="144"/>
      <c r="GL150" s="144"/>
      <c r="GM150" s="144"/>
      <c r="GN150" s="144"/>
      <c r="GO150" s="144"/>
      <c r="GP150" s="144"/>
      <c r="GQ150" s="144"/>
      <c r="GR150" s="144"/>
      <c r="GS150" s="144"/>
      <c r="GT150" s="144"/>
      <c r="GU150" s="144"/>
      <c r="GV150" s="144"/>
      <c r="GW150" s="144"/>
      <c r="GX150" s="144"/>
      <c r="GY150" s="144"/>
      <c r="GZ150" s="144"/>
      <c r="HA150" s="144"/>
      <c r="HB150" s="144"/>
      <c r="HC150" s="144"/>
      <c r="HD150" s="144"/>
      <c r="HE150" s="144"/>
      <c r="HF150" s="144"/>
      <c r="HG150" s="144"/>
      <c r="HH150" s="144"/>
      <c r="HI150" s="144"/>
      <c r="HJ150" s="144"/>
      <c r="HK150" s="144"/>
      <c r="HL150" s="144"/>
      <c r="HM150" s="144"/>
      <c r="HN150" s="144"/>
      <c r="HO150" s="144"/>
      <c r="HP150" s="144"/>
      <c r="HQ150" s="144"/>
      <c r="HR150" s="144"/>
      <c r="HS150" s="144"/>
      <c r="HT150" s="144"/>
      <c r="HU150" s="144"/>
      <c r="HV150" s="144"/>
      <c r="HW150" s="144"/>
      <c r="HX150" s="144"/>
      <c r="HY150" s="144"/>
      <c r="HZ150" s="144"/>
      <c r="IA150" s="144"/>
      <c r="IB150" s="144"/>
      <c r="IC150" s="144"/>
      <c r="ID150" s="144"/>
      <c r="IE150" s="144"/>
      <c r="IF150" s="144"/>
      <c r="IG150" s="144"/>
      <c r="IH150" s="144"/>
      <c r="II150" s="144"/>
      <c r="IJ150" s="144"/>
      <c r="IK150" s="144"/>
      <c r="IL150" s="144"/>
      <c r="IM150" s="144"/>
      <c r="IN150" s="144"/>
      <c r="IO150" s="144"/>
      <c r="IP150" s="144"/>
      <c r="IQ150" s="144"/>
    </row>
    <row r="151" spans="1:251" ht="24" customHeight="1">
      <c r="A151" s="77"/>
      <c r="B151" s="657" t="s">
        <v>187</v>
      </c>
      <c r="C151" s="670">
        <v>5498000</v>
      </c>
      <c r="D151" s="656"/>
      <c r="E151" s="656"/>
      <c r="F151" s="656"/>
      <c r="G151" s="656"/>
      <c r="H151" s="250"/>
      <c r="I151" s="250"/>
      <c r="J151" s="250"/>
      <c r="K151" s="725"/>
      <c r="L151" s="725"/>
      <c r="M151" s="725"/>
      <c r="N151" s="725"/>
      <c r="O151" s="725"/>
      <c r="P151" s="725"/>
      <c r="Q151" s="725"/>
      <c r="R151" s="725"/>
      <c r="S151" s="293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  <c r="BI151" s="144"/>
      <c r="BJ151" s="144"/>
      <c r="BK151" s="144"/>
      <c r="BL151" s="144"/>
      <c r="BM151" s="144"/>
      <c r="BN151" s="144"/>
      <c r="BO151" s="144"/>
      <c r="BP151" s="144"/>
      <c r="BQ151" s="144"/>
      <c r="BR151" s="144"/>
      <c r="BS151" s="144"/>
      <c r="BT151" s="144"/>
      <c r="BU151" s="144"/>
      <c r="BV151" s="144"/>
      <c r="BW151" s="144"/>
      <c r="BX151" s="144"/>
      <c r="BY151" s="144"/>
      <c r="BZ151" s="144"/>
      <c r="CA151" s="144"/>
      <c r="CB151" s="144"/>
      <c r="CC151" s="144"/>
      <c r="CD151" s="144"/>
      <c r="CE151" s="144"/>
      <c r="CF151" s="144"/>
      <c r="CG151" s="144"/>
      <c r="CH151" s="144"/>
      <c r="CI151" s="144"/>
      <c r="CJ151" s="144"/>
      <c r="CK151" s="144"/>
      <c r="CL151" s="144"/>
      <c r="CM151" s="144"/>
      <c r="CN151" s="144"/>
      <c r="CO151" s="144"/>
      <c r="CP151" s="144"/>
      <c r="CQ151" s="144"/>
      <c r="CR151" s="144"/>
      <c r="CS151" s="144"/>
      <c r="CT151" s="144"/>
      <c r="CU151" s="144"/>
      <c r="CV151" s="144"/>
      <c r="CW151" s="144"/>
      <c r="CX151" s="144"/>
      <c r="CY151" s="144"/>
      <c r="CZ151" s="144"/>
      <c r="DA151" s="144"/>
      <c r="DB151" s="144"/>
      <c r="DC151" s="144"/>
      <c r="DD151" s="144"/>
      <c r="DE151" s="144"/>
      <c r="DF151" s="144"/>
      <c r="DG151" s="144"/>
      <c r="DH151" s="144"/>
      <c r="DI151" s="144"/>
      <c r="DJ151" s="144"/>
      <c r="DK151" s="144"/>
      <c r="DL151" s="144"/>
      <c r="DM151" s="144"/>
      <c r="DN151" s="144"/>
      <c r="DO151" s="144"/>
      <c r="DP151" s="144"/>
      <c r="DQ151" s="144"/>
      <c r="DR151" s="144"/>
      <c r="DS151" s="144"/>
      <c r="DT151" s="144"/>
      <c r="DU151" s="144"/>
      <c r="DV151" s="144"/>
      <c r="DW151" s="144"/>
      <c r="DX151" s="144"/>
      <c r="DY151" s="144"/>
      <c r="DZ151" s="144"/>
      <c r="EA151" s="144"/>
      <c r="EB151" s="144"/>
      <c r="EC151" s="144"/>
      <c r="ED151" s="144"/>
      <c r="EE151" s="144"/>
      <c r="EF151" s="144"/>
      <c r="EG151" s="144"/>
      <c r="EH151" s="144"/>
      <c r="EI151" s="144"/>
      <c r="EJ151" s="144"/>
      <c r="EK151" s="144"/>
      <c r="EL151" s="144"/>
      <c r="EM151" s="144"/>
      <c r="EN151" s="144"/>
      <c r="EO151" s="144"/>
      <c r="EP151" s="144"/>
      <c r="EQ151" s="144"/>
      <c r="ER151" s="144"/>
      <c r="ES151" s="144"/>
      <c r="ET151" s="144"/>
      <c r="EU151" s="144"/>
      <c r="EV151" s="144"/>
      <c r="EW151" s="144"/>
      <c r="EX151" s="144"/>
      <c r="EY151" s="144"/>
      <c r="EZ151" s="144"/>
      <c r="FA151" s="144"/>
      <c r="FB151" s="144"/>
      <c r="FC151" s="144"/>
      <c r="FD151" s="144"/>
      <c r="FE151" s="144"/>
      <c r="FF151" s="144"/>
      <c r="FG151" s="144"/>
      <c r="FH151" s="144"/>
      <c r="FI151" s="144"/>
      <c r="FJ151" s="144"/>
      <c r="FK151" s="144"/>
      <c r="FL151" s="144"/>
      <c r="FM151" s="144"/>
      <c r="FN151" s="144"/>
      <c r="FO151" s="144"/>
      <c r="FP151" s="144"/>
      <c r="FQ151" s="144"/>
      <c r="FR151" s="144"/>
      <c r="FS151" s="144"/>
      <c r="FT151" s="144"/>
      <c r="FU151" s="144"/>
      <c r="FV151" s="144"/>
      <c r="FW151" s="144"/>
      <c r="FX151" s="144"/>
      <c r="FY151" s="144"/>
      <c r="FZ151" s="144"/>
      <c r="GA151" s="144"/>
      <c r="GB151" s="144"/>
      <c r="GC151" s="144"/>
      <c r="GD151" s="144"/>
      <c r="GE151" s="144"/>
      <c r="GF151" s="144"/>
      <c r="GG151" s="144"/>
      <c r="GH151" s="144"/>
      <c r="GI151" s="144"/>
      <c r="GJ151" s="144"/>
      <c r="GK151" s="144"/>
      <c r="GL151" s="144"/>
      <c r="GM151" s="144"/>
      <c r="GN151" s="144"/>
      <c r="GO151" s="144"/>
      <c r="GP151" s="144"/>
      <c r="GQ151" s="144"/>
      <c r="GR151" s="144"/>
      <c r="GS151" s="144"/>
      <c r="GT151" s="144"/>
      <c r="GU151" s="144"/>
      <c r="GV151" s="144"/>
      <c r="GW151" s="144"/>
      <c r="GX151" s="144"/>
      <c r="GY151" s="144"/>
      <c r="GZ151" s="144"/>
      <c r="HA151" s="144"/>
      <c r="HB151" s="144"/>
      <c r="HC151" s="144"/>
      <c r="HD151" s="144"/>
      <c r="HE151" s="144"/>
      <c r="HF151" s="144"/>
      <c r="HG151" s="144"/>
      <c r="HH151" s="144"/>
      <c r="HI151" s="144"/>
      <c r="HJ151" s="144"/>
      <c r="HK151" s="144"/>
      <c r="HL151" s="144"/>
      <c r="HM151" s="144"/>
      <c r="HN151" s="144"/>
      <c r="HO151" s="144"/>
      <c r="HP151" s="144"/>
      <c r="HQ151" s="144"/>
      <c r="HR151" s="144"/>
      <c r="HS151" s="144"/>
      <c r="HT151" s="144"/>
      <c r="HU151" s="144"/>
      <c r="HV151" s="144"/>
      <c r="HW151" s="144"/>
      <c r="HX151" s="144"/>
      <c r="HY151" s="144"/>
      <c r="HZ151" s="144"/>
      <c r="IA151" s="144"/>
      <c r="IB151" s="144"/>
      <c r="IC151" s="144"/>
      <c r="ID151" s="144"/>
      <c r="IE151" s="144"/>
      <c r="IF151" s="144"/>
      <c r="IG151" s="144"/>
      <c r="IH151" s="144"/>
      <c r="II151" s="144"/>
      <c r="IJ151" s="144"/>
      <c r="IK151" s="144"/>
      <c r="IL151" s="144"/>
      <c r="IM151" s="144"/>
      <c r="IN151" s="144"/>
      <c r="IO151" s="144"/>
      <c r="IP151" s="144"/>
      <c r="IQ151" s="144"/>
    </row>
    <row r="152" spans="1:251" ht="27.75" customHeight="1">
      <c r="A152" s="77"/>
      <c r="B152" s="657" t="s">
        <v>195</v>
      </c>
      <c r="C152" s="690"/>
      <c r="D152" s="163"/>
      <c r="E152" s="163"/>
      <c r="F152" s="163"/>
      <c r="G152" s="163"/>
      <c r="H152" s="163"/>
      <c r="I152" s="163"/>
      <c r="J152" s="163"/>
      <c r="K152" s="726"/>
      <c r="L152" s="726"/>
      <c r="M152" s="726"/>
      <c r="N152" s="726"/>
      <c r="O152" s="726"/>
      <c r="P152" s="726"/>
      <c r="Q152" s="726"/>
      <c r="R152" s="726"/>
      <c r="S152" s="293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  <c r="AY152" s="144"/>
      <c r="AZ152" s="144"/>
      <c r="BA152" s="144"/>
      <c r="BB152" s="144"/>
      <c r="BC152" s="144"/>
      <c r="BD152" s="144"/>
      <c r="BE152" s="144"/>
      <c r="BF152" s="144"/>
      <c r="BG152" s="144"/>
      <c r="BH152" s="144"/>
      <c r="BI152" s="144"/>
      <c r="BJ152" s="144"/>
      <c r="BK152" s="144"/>
      <c r="BL152" s="144"/>
      <c r="BM152" s="144"/>
      <c r="BN152" s="144"/>
      <c r="BO152" s="144"/>
      <c r="BP152" s="144"/>
      <c r="BQ152" s="144"/>
      <c r="BR152" s="144"/>
      <c r="BS152" s="144"/>
      <c r="BT152" s="144"/>
      <c r="BU152" s="144"/>
      <c r="BV152" s="144"/>
      <c r="BW152" s="144"/>
      <c r="BX152" s="144"/>
      <c r="BY152" s="144"/>
      <c r="BZ152" s="144"/>
      <c r="CA152" s="144"/>
      <c r="CB152" s="144"/>
      <c r="CC152" s="144"/>
      <c r="CD152" s="144"/>
      <c r="CE152" s="144"/>
      <c r="CF152" s="144"/>
      <c r="CG152" s="144"/>
      <c r="CH152" s="144"/>
      <c r="CI152" s="144"/>
      <c r="CJ152" s="144"/>
      <c r="CK152" s="144"/>
      <c r="CL152" s="144"/>
      <c r="CM152" s="144"/>
      <c r="CN152" s="144"/>
      <c r="CO152" s="144"/>
      <c r="CP152" s="144"/>
      <c r="CQ152" s="144"/>
      <c r="CR152" s="144"/>
      <c r="CS152" s="144"/>
      <c r="CT152" s="144"/>
      <c r="CU152" s="144"/>
      <c r="CV152" s="144"/>
      <c r="CW152" s="144"/>
      <c r="CX152" s="144"/>
      <c r="CY152" s="144"/>
      <c r="CZ152" s="144"/>
      <c r="DA152" s="144"/>
      <c r="DB152" s="144"/>
      <c r="DC152" s="144"/>
      <c r="DD152" s="144"/>
      <c r="DE152" s="144"/>
      <c r="DF152" s="144"/>
      <c r="DG152" s="144"/>
      <c r="DH152" s="144"/>
      <c r="DI152" s="144"/>
      <c r="DJ152" s="144"/>
      <c r="DK152" s="144"/>
      <c r="DL152" s="144"/>
      <c r="DM152" s="144"/>
      <c r="DN152" s="144"/>
      <c r="DO152" s="144"/>
      <c r="DP152" s="144"/>
      <c r="DQ152" s="144"/>
      <c r="DR152" s="144"/>
      <c r="DS152" s="144"/>
      <c r="DT152" s="144"/>
      <c r="DU152" s="144"/>
      <c r="DV152" s="144"/>
      <c r="DW152" s="144"/>
      <c r="DX152" s="144"/>
      <c r="DY152" s="144"/>
      <c r="DZ152" s="144"/>
      <c r="EA152" s="144"/>
      <c r="EB152" s="144"/>
      <c r="EC152" s="144"/>
      <c r="ED152" s="144"/>
      <c r="EE152" s="144"/>
      <c r="EF152" s="144"/>
      <c r="EG152" s="144"/>
      <c r="EH152" s="144"/>
      <c r="EI152" s="144"/>
      <c r="EJ152" s="144"/>
      <c r="EK152" s="144"/>
      <c r="EL152" s="144"/>
      <c r="EM152" s="144"/>
      <c r="EN152" s="144"/>
      <c r="EO152" s="144"/>
      <c r="EP152" s="144"/>
      <c r="EQ152" s="144"/>
      <c r="ER152" s="144"/>
      <c r="ES152" s="144"/>
      <c r="ET152" s="144"/>
      <c r="EU152" s="144"/>
      <c r="EV152" s="144"/>
      <c r="EW152" s="144"/>
      <c r="EX152" s="144"/>
      <c r="EY152" s="144"/>
      <c r="EZ152" s="144"/>
      <c r="FA152" s="144"/>
      <c r="FB152" s="144"/>
      <c r="FC152" s="144"/>
      <c r="FD152" s="144"/>
      <c r="FE152" s="144"/>
      <c r="FF152" s="144"/>
      <c r="FG152" s="144"/>
      <c r="FH152" s="144"/>
      <c r="FI152" s="144"/>
      <c r="FJ152" s="144"/>
      <c r="FK152" s="144"/>
      <c r="FL152" s="144"/>
      <c r="FM152" s="144"/>
      <c r="FN152" s="144"/>
      <c r="FO152" s="144"/>
      <c r="FP152" s="144"/>
      <c r="FQ152" s="144"/>
      <c r="FR152" s="144"/>
      <c r="FS152" s="144"/>
      <c r="FT152" s="144"/>
      <c r="FU152" s="144"/>
      <c r="FV152" s="144"/>
      <c r="FW152" s="144"/>
      <c r="FX152" s="144"/>
      <c r="FY152" s="144"/>
      <c r="FZ152" s="144"/>
      <c r="GA152" s="144"/>
      <c r="GB152" s="144"/>
      <c r="GC152" s="144"/>
      <c r="GD152" s="144"/>
      <c r="GE152" s="144"/>
      <c r="GF152" s="144"/>
      <c r="GG152" s="144"/>
      <c r="GH152" s="144"/>
      <c r="GI152" s="144"/>
      <c r="GJ152" s="144"/>
      <c r="GK152" s="144"/>
      <c r="GL152" s="144"/>
      <c r="GM152" s="144"/>
      <c r="GN152" s="144"/>
      <c r="GO152" s="144"/>
      <c r="GP152" s="144"/>
      <c r="GQ152" s="144"/>
      <c r="GR152" s="144"/>
      <c r="GS152" s="144"/>
      <c r="GT152" s="144"/>
      <c r="GU152" s="144"/>
      <c r="GV152" s="144"/>
      <c r="GW152" s="144"/>
      <c r="GX152" s="144"/>
      <c r="GY152" s="144"/>
      <c r="GZ152" s="144"/>
      <c r="HA152" s="144"/>
      <c r="HB152" s="144"/>
      <c r="HC152" s="144"/>
      <c r="HD152" s="144"/>
      <c r="HE152" s="144"/>
      <c r="HF152" s="144"/>
      <c r="HG152" s="144"/>
      <c r="HH152" s="144"/>
      <c r="HI152" s="144"/>
      <c r="HJ152" s="144"/>
      <c r="HK152" s="144"/>
      <c r="HL152" s="144"/>
      <c r="HM152" s="144"/>
      <c r="HN152" s="144"/>
      <c r="HO152" s="144"/>
      <c r="HP152" s="144"/>
      <c r="HQ152" s="144"/>
      <c r="HR152" s="144"/>
      <c r="HS152" s="144"/>
      <c r="HT152" s="144"/>
      <c r="HU152" s="144"/>
      <c r="HV152" s="144"/>
      <c r="HW152" s="144"/>
      <c r="HX152" s="144"/>
      <c r="HY152" s="144"/>
      <c r="HZ152" s="144"/>
      <c r="IA152" s="144"/>
      <c r="IB152" s="144"/>
      <c r="IC152" s="144"/>
      <c r="ID152" s="144"/>
      <c r="IE152" s="144"/>
      <c r="IF152" s="144"/>
      <c r="IG152" s="144"/>
      <c r="IH152" s="144"/>
      <c r="II152" s="144"/>
      <c r="IJ152" s="144"/>
      <c r="IK152" s="144"/>
      <c r="IL152" s="144"/>
      <c r="IM152" s="144"/>
      <c r="IN152" s="144"/>
      <c r="IO152" s="144"/>
      <c r="IP152" s="144"/>
      <c r="IQ152" s="144"/>
    </row>
    <row r="153" spans="1:251" ht="28.5" customHeight="1">
      <c r="A153" s="77"/>
      <c r="B153" s="765" t="s">
        <v>201</v>
      </c>
      <c r="C153" s="766">
        <v>518155.7</v>
      </c>
      <c r="D153" s="722" t="s">
        <v>154</v>
      </c>
      <c r="E153" s="722">
        <v>300310</v>
      </c>
      <c r="F153" s="722" t="s">
        <v>156</v>
      </c>
      <c r="G153" s="722">
        <v>217845.7</v>
      </c>
      <c r="H153" s="723"/>
      <c r="I153" s="723" t="s">
        <v>157</v>
      </c>
      <c r="J153" s="737"/>
      <c r="K153" s="725"/>
      <c r="L153" s="725"/>
      <c r="M153" s="725"/>
      <c r="N153" s="725"/>
      <c r="O153" s="725"/>
      <c r="P153" s="725"/>
      <c r="Q153" s="725"/>
      <c r="R153" s="725"/>
      <c r="S153" s="293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  <c r="AX153" s="144"/>
      <c r="AY153" s="144"/>
      <c r="AZ153" s="144"/>
      <c r="BA153" s="144"/>
      <c r="BB153" s="144"/>
      <c r="BC153" s="144"/>
      <c r="BD153" s="144"/>
      <c r="BE153" s="144"/>
      <c r="BF153" s="144"/>
      <c r="BG153" s="144"/>
      <c r="BH153" s="144"/>
      <c r="BI153" s="144"/>
      <c r="BJ153" s="144"/>
      <c r="BK153" s="144"/>
      <c r="BL153" s="144"/>
      <c r="BM153" s="144"/>
      <c r="BN153" s="144"/>
      <c r="BO153" s="144"/>
      <c r="BP153" s="144"/>
      <c r="BQ153" s="144"/>
      <c r="BR153" s="144"/>
      <c r="BS153" s="144"/>
      <c r="BT153" s="144"/>
      <c r="BU153" s="144"/>
      <c r="BV153" s="144"/>
      <c r="BW153" s="144"/>
      <c r="BX153" s="144"/>
      <c r="BY153" s="144"/>
      <c r="BZ153" s="144"/>
      <c r="CA153" s="144"/>
      <c r="CB153" s="144"/>
      <c r="CC153" s="144"/>
      <c r="CD153" s="144"/>
      <c r="CE153" s="144"/>
      <c r="CF153" s="144"/>
      <c r="CG153" s="144"/>
      <c r="CH153" s="144"/>
      <c r="CI153" s="144"/>
      <c r="CJ153" s="144"/>
      <c r="CK153" s="144"/>
      <c r="CL153" s="144"/>
      <c r="CM153" s="144"/>
      <c r="CN153" s="144"/>
      <c r="CO153" s="144"/>
      <c r="CP153" s="144"/>
      <c r="CQ153" s="144"/>
      <c r="CR153" s="144"/>
      <c r="CS153" s="144"/>
      <c r="CT153" s="144"/>
      <c r="CU153" s="144"/>
      <c r="CV153" s="144"/>
      <c r="CW153" s="144"/>
      <c r="CX153" s="144"/>
      <c r="CY153" s="144"/>
      <c r="CZ153" s="144"/>
      <c r="DA153" s="144"/>
      <c r="DB153" s="144"/>
      <c r="DC153" s="144"/>
      <c r="DD153" s="144"/>
      <c r="DE153" s="144"/>
      <c r="DF153" s="144"/>
      <c r="DG153" s="144"/>
      <c r="DH153" s="144"/>
      <c r="DI153" s="144"/>
      <c r="DJ153" s="144"/>
      <c r="DK153" s="144"/>
      <c r="DL153" s="144"/>
      <c r="DM153" s="144"/>
      <c r="DN153" s="144"/>
      <c r="DO153" s="144"/>
      <c r="DP153" s="144"/>
      <c r="DQ153" s="144"/>
      <c r="DR153" s="144"/>
      <c r="DS153" s="144"/>
      <c r="DT153" s="144"/>
      <c r="DU153" s="144"/>
      <c r="DV153" s="144"/>
      <c r="DW153" s="144"/>
      <c r="DX153" s="144"/>
      <c r="DY153" s="144"/>
      <c r="DZ153" s="144"/>
      <c r="EA153" s="144"/>
      <c r="EB153" s="144"/>
      <c r="EC153" s="144"/>
      <c r="ED153" s="144"/>
      <c r="EE153" s="144"/>
      <c r="EF153" s="144"/>
      <c r="EG153" s="144"/>
      <c r="EH153" s="144"/>
      <c r="EI153" s="144"/>
      <c r="EJ153" s="144"/>
      <c r="EK153" s="144"/>
      <c r="EL153" s="144"/>
      <c r="EM153" s="144"/>
      <c r="EN153" s="144"/>
      <c r="EO153" s="144"/>
      <c r="EP153" s="144"/>
      <c r="EQ153" s="144"/>
      <c r="ER153" s="144"/>
      <c r="ES153" s="144"/>
      <c r="ET153" s="144"/>
      <c r="EU153" s="144"/>
      <c r="EV153" s="144"/>
      <c r="EW153" s="144"/>
      <c r="EX153" s="144"/>
      <c r="EY153" s="144"/>
      <c r="EZ153" s="144"/>
      <c r="FA153" s="144"/>
      <c r="FB153" s="144"/>
      <c r="FC153" s="144"/>
      <c r="FD153" s="144"/>
      <c r="FE153" s="144"/>
      <c r="FF153" s="144"/>
      <c r="FG153" s="144"/>
      <c r="FH153" s="144"/>
      <c r="FI153" s="144"/>
      <c r="FJ153" s="144"/>
      <c r="FK153" s="144"/>
      <c r="FL153" s="144"/>
      <c r="FM153" s="144"/>
      <c r="FN153" s="144"/>
      <c r="FO153" s="144"/>
      <c r="FP153" s="144"/>
      <c r="FQ153" s="144"/>
      <c r="FR153" s="144"/>
      <c r="FS153" s="144"/>
      <c r="FT153" s="144"/>
      <c r="FU153" s="144"/>
      <c r="FV153" s="144"/>
      <c r="FW153" s="144"/>
      <c r="FX153" s="144"/>
      <c r="FY153" s="144"/>
      <c r="FZ153" s="144"/>
      <c r="GA153" s="144"/>
      <c r="GB153" s="144"/>
      <c r="GC153" s="144"/>
      <c r="GD153" s="144"/>
      <c r="GE153" s="144"/>
      <c r="GF153" s="144"/>
      <c r="GG153" s="144"/>
      <c r="GH153" s="144"/>
      <c r="GI153" s="144"/>
      <c r="GJ153" s="144"/>
      <c r="GK153" s="144"/>
      <c r="GL153" s="144"/>
      <c r="GM153" s="144"/>
      <c r="GN153" s="144"/>
      <c r="GO153" s="144"/>
      <c r="GP153" s="144"/>
      <c r="GQ153" s="144"/>
      <c r="GR153" s="144"/>
      <c r="GS153" s="144"/>
      <c r="GT153" s="144"/>
      <c r="GU153" s="144"/>
      <c r="GV153" s="144"/>
      <c r="GW153" s="144"/>
      <c r="GX153" s="144"/>
      <c r="GY153" s="144"/>
      <c r="GZ153" s="144"/>
      <c r="HA153" s="144"/>
      <c r="HB153" s="144"/>
      <c r="HC153" s="144"/>
      <c r="HD153" s="144"/>
      <c r="HE153" s="144"/>
      <c r="HF153" s="144"/>
      <c r="HG153" s="144"/>
      <c r="HH153" s="144"/>
      <c r="HI153" s="144"/>
      <c r="HJ153" s="144"/>
      <c r="HK153" s="144"/>
      <c r="HL153" s="144"/>
      <c r="HM153" s="144"/>
      <c r="HN153" s="144"/>
      <c r="HO153" s="144"/>
      <c r="HP153" s="144"/>
      <c r="HQ153" s="144"/>
      <c r="HR153" s="144"/>
      <c r="HS153" s="144"/>
      <c r="HT153" s="144"/>
      <c r="HU153" s="144"/>
      <c r="HV153" s="144"/>
      <c r="HW153" s="144"/>
      <c r="HX153" s="144"/>
      <c r="HY153" s="144"/>
      <c r="HZ153" s="144"/>
      <c r="IA153" s="144"/>
      <c r="IB153" s="144"/>
      <c r="IC153" s="144"/>
      <c r="ID153" s="144"/>
      <c r="IE153" s="144"/>
      <c r="IF153" s="144"/>
      <c r="IG153" s="144"/>
      <c r="IH153" s="144"/>
      <c r="II153" s="144"/>
      <c r="IJ153" s="144"/>
      <c r="IK153" s="144"/>
      <c r="IL153" s="144"/>
      <c r="IM153" s="144"/>
      <c r="IN153" s="144"/>
      <c r="IO153" s="144"/>
      <c r="IP153" s="144"/>
      <c r="IQ153" s="144"/>
    </row>
    <row r="154" spans="1:251" ht="33.75" customHeight="1">
      <c r="A154" s="77"/>
      <c r="B154" s="765" t="s">
        <v>194</v>
      </c>
      <c r="C154" s="766"/>
      <c r="D154" s="722" t="s">
        <v>154</v>
      </c>
      <c r="E154" s="722"/>
      <c r="F154" s="722" t="s">
        <v>156</v>
      </c>
      <c r="G154" s="722"/>
      <c r="H154" s="723"/>
      <c r="I154" s="723" t="s">
        <v>157</v>
      </c>
      <c r="J154" s="737"/>
      <c r="K154" s="726"/>
      <c r="L154" s="726"/>
      <c r="M154" s="726"/>
      <c r="N154" s="726"/>
      <c r="O154" s="726"/>
      <c r="P154" s="726"/>
      <c r="Q154" s="726"/>
      <c r="R154" s="726"/>
      <c r="S154" s="242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  <c r="AX154" s="144"/>
      <c r="AY154" s="144"/>
      <c r="AZ154" s="144"/>
      <c r="BA154" s="144"/>
      <c r="BB154" s="144"/>
      <c r="BC154" s="144"/>
      <c r="BD154" s="144"/>
      <c r="BE154" s="144"/>
      <c r="BF154" s="144"/>
      <c r="BG154" s="144"/>
      <c r="BH154" s="144"/>
      <c r="BI154" s="144"/>
      <c r="BJ154" s="144"/>
      <c r="BK154" s="144"/>
      <c r="BL154" s="144"/>
      <c r="BM154" s="144"/>
      <c r="BN154" s="144"/>
      <c r="BO154" s="144"/>
      <c r="BP154" s="144"/>
      <c r="BQ154" s="144"/>
      <c r="BR154" s="144"/>
      <c r="BS154" s="144"/>
      <c r="BT154" s="144"/>
      <c r="BU154" s="144"/>
      <c r="BV154" s="144"/>
      <c r="BW154" s="144"/>
      <c r="BX154" s="144"/>
      <c r="BY154" s="144"/>
      <c r="BZ154" s="144"/>
      <c r="CA154" s="144"/>
      <c r="CB154" s="144"/>
      <c r="CC154" s="144"/>
      <c r="CD154" s="144"/>
      <c r="CE154" s="144"/>
      <c r="CF154" s="144"/>
      <c r="CG154" s="144"/>
      <c r="CH154" s="144"/>
      <c r="CI154" s="144"/>
      <c r="CJ154" s="144"/>
      <c r="CK154" s="144"/>
      <c r="CL154" s="144"/>
      <c r="CM154" s="144"/>
      <c r="CN154" s="144"/>
      <c r="CO154" s="144"/>
      <c r="CP154" s="144"/>
      <c r="CQ154" s="144"/>
      <c r="CR154" s="144"/>
      <c r="CS154" s="144"/>
      <c r="CT154" s="144"/>
      <c r="CU154" s="144"/>
      <c r="CV154" s="144"/>
      <c r="CW154" s="144"/>
      <c r="CX154" s="144"/>
      <c r="CY154" s="144"/>
      <c r="CZ154" s="144"/>
      <c r="DA154" s="144"/>
      <c r="DB154" s="144"/>
      <c r="DC154" s="144"/>
      <c r="DD154" s="144"/>
      <c r="DE154" s="144"/>
      <c r="DF154" s="144"/>
      <c r="DG154" s="144"/>
      <c r="DH154" s="144"/>
      <c r="DI154" s="144"/>
      <c r="DJ154" s="144"/>
      <c r="DK154" s="144"/>
      <c r="DL154" s="144"/>
      <c r="DM154" s="144"/>
      <c r="DN154" s="144"/>
      <c r="DO154" s="144"/>
      <c r="DP154" s="144"/>
      <c r="DQ154" s="144"/>
      <c r="DR154" s="144"/>
      <c r="DS154" s="144"/>
      <c r="DT154" s="144"/>
      <c r="DU154" s="144"/>
      <c r="DV154" s="144"/>
      <c r="DW154" s="144"/>
      <c r="DX154" s="144"/>
      <c r="DY154" s="144"/>
      <c r="DZ154" s="144"/>
      <c r="EA154" s="144"/>
      <c r="EB154" s="144"/>
      <c r="EC154" s="144"/>
      <c r="ED154" s="144"/>
      <c r="EE154" s="144"/>
      <c r="EF154" s="144"/>
      <c r="EG154" s="144"/>
      <c r="EH154" s="144"/>
      <c r="EI154" s="144"/>
      <c r="EJ154" s="144"/>
      <c r="EK154" s="144"/>
      <c r="EL154" s="144"/>
      <c r="EM154" s="144"/>
      <c r="EN154" s="144"/>
      <c r="EO154" s="144"/>
      <c r="EP154" s="144"/>
      <c r="EQ154" s="144"/>
      <c r="ER154" s="144"/>
      <c r="ES154" s="144"/>
      <c r="ET154" s="144"/>
      <c r="EU154" s="144"/>
      <c r="EV154" s="144"/>
      <c r="EW154" s="144"/>
      <c r="EX154" s="144"/>
      <c r="EY154" s="144"/>
      <c r="EZ154" s="144"/>
      <c r="FA154" s="144"/>
      <c r="FB154" s="144"/>
      <c r="FC154" s="144"/>
      <c r="FD154" s="144"/>
      <c r="FE154" s="144"/>
      <c r="FF154" s="144"/>
      <c r="FG154" s="144"/>
      <c r="FH154" s="144"/>
      <c r="FI154" s="144"/>
      <c r="FJ154" s="144"/>
      <c r="FK154" s="144"/>
      <c r="FL154" s="144"/>
      <c r="FM154" s="144"/>
      <c r="FN154" s="144"/>
      <c r="FO154" s="144"/>
      <c r="FP154" s="144"/>
      <c r="FQ154" s="144"/>
      <c r="FR154" s="144"/>
      <c r="FS154" s="144"/>
      <c r="FT154" s="144"/>
      <c r="FU154" s="144"/>
      <c r="FV154" s="144"/>
      <c r="FW154" s="144"/>
      <c r="FX154" s="144"/>
      <c r="FY154" s="144"/>
      <c r="FZ154" s="144"/>
      <c r="GA154" s="144"/>
      <c r="GB154" s="144"/>
      <c r="GC154" s="144"/>
      <c r="GD154" s="144"/>
      <c r="GE154" s="144"/>
      <c r="GF154" s="144"/>
      <c r="GG154" s="144"/>
      <c r="GH154" s="144"/>
      <c r="GI154" s="144"/>
      <c r="GJ154" s="144"/>
      <c r="GK154" s="144"/>
      <c r="GL154" s="144"/>
      <c r="GM154" s="144"/>
      <c r="GN154" s="144"/>
      <c r="GO154" s="144"/>
      <c r="GP154" s="144"/>
      <c r="GQ154" s="144"/>
      <c r="GR154" s="144"/>
      <c r="GS154" s="144"/>
      <c r="GT154" s="144"/>
      <c r="GU154" s="144"/>
      <c r="GV154" s="144"/>
      <c r="GW154" s="144"/>
      <c r="GX154" s="144"/>
      <c r="GY154" s="144"/>
      <c r="GZ154" s="144"/>
      <c r="HA154" s="144"/>
      <c r="HB154" s="144"/>
      <c r="HC154" s="144"/>
      <c r="HD154" s="144"/>
      <c r="HE154" s="144"/>
      <c r="HF154" s="144"/>
      <c r="HG154" s="144"/>
      <c r="HH154" s="144"/>
      <c r="HI154" s="144"/>
      <c r="HJ154" s="144"/>
      <c r="HK154" s="144"/>
      <c r="HL154" s="144"/>
      <c r="HM154" s="144"/>
      <c r="HN154" s="144"/>
      <c r="HO154" s="144"/>
      <c r="HP154" s="144"/>
      <c r="HQ154" s="144"/>
      <c r="HR154" s="144"/>
      <c r="HS154" s="144"/>
      <c r="HT154" s="144"/>
      <c r="HU154" s="144"/>
      <c r="HV154" s="144"/>
      <c r="HW154" s="144"/>
      <c r="HX154" s="144"/>
      <c r="HY154" s="144"/>
      <c r="HZ154" s="144"/>
      <c r="IA154" s="144"/>
      <c r="IB154" s="144"/>
      <c r="IC154" s="144"/>
      <c r="ID154" s="144"/>
      <c r="IE154" s="144"/>
      <c r="IF154" s="144"/>
      <c r="IG154" s="144"/>
      <c r="IH154" s="144"/>
      <c r="II154" s="144"/>
      <c r="IJ154" s="144"/>
      <c r="IK154" s="144"/>
      <c r="IL154" s="144"/>
      <c r="IM154" s="144"/>
      <c r="IN154" s="144"/>
      <c r="IO154" s="144"/>
      <c r="IP154" s="144"/>
      <c r="IQ154" s="144"/>
    </row>
    <row r="155" spans="1:251" ht="24" customHeight="1">
      <c r="A155" s="296"/>
      <c r="B155" s="239" t="s">
        <v>182</v>
      </c>
      <c r="C155" s="724">
        <v>3000000</v>
      </c>
      <c r="D155" s="672"/>
      <c r="E155" s="672"/>
      <c r="F155" s="672"/>
      <c r="G155" s="672"/>
      <c r="H155" s="672"/>
      <c r="I155" s="672"/>
      <c r="J155" s="672"/>
      <c r="K155" s="725"/>
      <c r="L155" s="725"/>
      <c r="M155" s="725"/>
      <c r="N155" s="725"/>
      <c r="O155" s="725"/>
      <c r="P155" s="725"/>
      <c r="Q155" s="725"/>
      <c r="R155" s="725"/>
      <c r="S155" s="242"/>
      <c r="T155" s="144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  <c r="AX155" s="144"/>
      <c r="AY155" s="144"/>
      <c r="AZ155" s="144"/>
      <c r="BA155" s="144"/>
      <c r="BB155" s="144"/>
      <c r="BC155" s="144"/>
      <c r="BD155" s="144"/>
      <c r="BE155" s="144"/>
      <c r="BF155" s="144"/>
      <c r="BG155" s="144"/>
      <c r="BH155" s="144"/>
      <c r="BI155" s="144"/>
      <c r="BJ155" s="144"/>
      <c r="BK155" s="144"/>
      <c r="BL155" s="144"/>
      <c r="BM155" s="144"/>
      <c r="BN155" s="144"/>
      <c r="BO155" s="144"/>
      <c r="BP155" s="144"/>
      <c r="BQ155" s="144"/>
      <c r="BR155" s="144"/>
      <c r="BS155" s="144"/>
      <c r="BT155" s="144"/>
      <c r="BU155" s="144"/>
      <c r="BV155" s="144"/>
      <c r="BW155" s="144"/>
      <c r="BX155" s="144"/>
      <c r="BY155" s="144"/>
      <c r="BZ155" s="144"/>
      <c r="CA155" s="144"/>
      <c r="CB155" s="144"/>
      <c r="CC155" s="144"/>
      <c r="CD155" s="144"/>
      <c r="CE155" s="144"/>
      <c r="CF155" s="144"/>
      <c r="CG155" s="144"/>
      <c r="CH155" s="144"/>
      <c r="CI155" s="144"/>
      <c r="CJ155" s="144"/>
      <c r="CK155" s="144"/>
      <c r="CL155" s="144"/>
      <c r="CM155" s="144"/>
      <c r="CN155" s="144"/>
      <c r="CO155" s="144"/>
      <c r="CP155" s="144"/>
      <c r="CQ155" s="144"/>
      <c r="CR155" s="144"/>
      <c r="CS155" s="144"/>
      <c r="CT155" s="144"/>
      <c r="CU155" s="144"/>
      <c r="CV155" s="144"/>
      <c r="CW155" s="144"/>
      <c r="CX155" s="144"/>
      <c r="CY155" s="144"/>
      <c r="CZ155" s="144"/>
      <c r="DA155" s="144"/>
      <c r="DB155" s="144"/>
      <c r="DC155" s="144"/>
      <c r="DD155" s="144"/>
      <c r="DE155" s="144"/>
      <c r="DF155" s="144"/>
      <c r="DG155" s="144"/>
      <c r="DH155" s="144"/>
      <c r="DI155" s="144"/>
      <c r="DJ155" s="144"/>
      <c r="DK155" s="144"/>
      <c r="DL155" s="144"/>
      <c r="DM155" s="144"/>
      <c r="DN155" s="144"/>
      <c r="DO155" s="144"/>
      <c r="DP155" s="144"/>
      <c r="DQ155" s="144"/>
      <c r="DR155" s="144"/>
      <c r="DS155" s="144"/>
      <c r="DT155" s="144"/>
      <c r="DU155" s="144"/>
      <c r="DV155" s="144"/>
      <c r="DW155" s="144"/>
      <c r="DX155" s="144"/>
      <c r="DY155" s="144"/>
      <c r="DZ155" s="144"/>
      <c r="EA155" s="144"/>
      <c r="EB155" s="144"/>
      <c r="EC155" s="144"/>
      <c r="ED155" s="144"/>
      <c r="EE155" s="144"/>
      <c r="EF155" s="144"/>
      <c r="EG155" s="144"/>
      <c r="EH155" s="144"/>
      <c r="EI155" s="144"/>
      <c r="EJ155" s="144"/>
      <c r="EK155" s="144"/>
      <c r="EL155" s="144"/>
      <c r="EM155" s="144"/>
      <c r="EN155" s="144"/>
      <c r="EO155" s="144"/>
      <c r="EP155" s="144"/>
      <c r="EQ155" s="144"/>
      <c r="ER155" s="144"/>
      <c r="ES155" s="144"/>
      <c r="ET155" s="144"/>
      <c r="EU155" s="144"/>
      <c r="EV155" s="144"/>
      <c r="EW155" s="144"/>
      <c r="EX155" s="144"/>
      <c r="EY155" s="144"/>
      <c r="EZ155" s="144"/>
      <c r="FA155" s="144"/>
      <c r="FB155" s="144"/>
      <c r="FC155" s="144"/>
      <c r="FD155" s="144"/>
      <c r="FE155" s="144"/>
      <c r="FF155" s="144"/>
      <c r="FG155" s="144"/>
      <c r="FH155" s="144"/>
      <c r="FI155" s="144"/>
      <c r="FJ155" s="144"/>
      <c r="FK155" s="144"/>
      <c r="FL155" s="144"/>
      <c r="FM155" s="144"/>
      <c r="FN155" s="144"/>
      <c r="FO155" s="144"/>
      <c r="FP155" s="144"/>
      <c r="FQ155" s="144"/>
      <c r="FR155" s="144"/>
      <c r="FS155" s="144"/>
      <c r="FT155" s="144"/>
      <c r="FU155" s="144"/>
      <c r="FV155" s="144"/>
      <c r="FW155" s="144"/>
      <c r="FX155" s="144"/>
      <c r="FY155" s="144"/>
      <c r="FZ155" s="144"/>
      <c r="GA155" s="144"/>
      <c r="GB155" s="144"/>
      <c r="GC155" s="144"/>
      <c r="GD155" s="144"/>
      <c r="GE155" s="144"/>
      <c r="GF155" s="144"/>
      <c r="GG155" s="144"/>
      <c r="GH155" s="144"/>
      <c r="GI155" s="144"/>
      <c r="GJ155" s="144"/>
      <c r="GK155" s="144"/>
      <c r="GL155" s="144"/>
      <c r="GM155" s="144"/>
      <c r="GN155" s="144"/>
      <c r="GO155" s="144"/>
      <c r="GP155" s="144"/>
      <c r="GQ155" s="144"/>
      <c r="GR155" s="144"/>
      <c r="GS155" s="144"/>
      <c r="GT155" s="144"/>
      <c r="GU155" s="144"/>
      <c r="GV155" s="144"/>
      <c r="GW155" s="144"/>
      <c r="GX155" s="144"/>
      <c r="GY155" s="144"/>
      <c r="GZ155" s="144"/>
      <c r="HA155" s="144"/>
      <c r="HB155" s="144"/>
      <c r="HC155" s="144"/>
      <c r="HD155" s="144"/>
      <c r="HE155" s="144"/>
      <c r="HF155" s="144"/>
      <c r="HG155" s="144"/>
      <c r="HH155" s="144"/>
      <c r="HI155" s="144"/>
      <c r="HJ155" s="144"/>
      <c r="HK155" s="144"/>
      <c r="HL155" s="144"/>
      <c r="HM155" s="144"/>
      <c r="HN155" s="144"/>
      <c r="HO155" s="144"/>
      <c r="HP155" s="144"/>
      <c r="HQ155" s="144"/>
      <c r="HR155" s="144"/>
      <c r="HS155" s="144"/>
      <c r="HT155" s="144"/>
      <c r="HU155" s="144"/>
      <c r="HV155" s="144"/>
      <c r="HW155" s="144"/>
      <c r="HX155" s="144"/>
      <c r="HY155" s="144"/>
      <c r="HZ155" s="144"/>
      <c r="IA155" s="144"/>
      <c r="IB155" s="144"/>
      <c r="IC155" s="144"/>
      <c r="ID155" s="144"/>
      <c r="IE155" s="144"/>
      <c r="IF155" s="144"/>
      <c r="IG155" s="144"/>
      <c r="IH155" s="144"/>
      <c r="II155" s="144"/>
      <c r="IJ155" s="144"/>
      <c r="IK155" s="144"/>
      <c r="IL155" s="144"/>
      <c r="IM155" s="144"/>
      <c r="IN155" s="144"/>
      <c r="IO155" s="144"/>
      <c r="IP155" s="144"/>
      <c r="IQ155" s="144"/>
    </row>
    <row r="156" spans="1:251" ht="24" customHeight="1" thickBot="1">
      <c r="A156" s="77"/>
      <c r="B156" s="297" t="s">
        <v>120</v>
      </c>
      <c r="C156" s="89">
        <f>C154+C155</f>
        <v>3000000</v>
      </c>
      <c r="D156" s="671"/>
      <c r="E156" s="167"/>
      <c r="F156" s="167"/>
      <c r="G156" s="167"/>
      <c r="H156" s="167"/>
      <c r="I156" s="167"/>
      <c r="J156" s="167"/>
      <c r="K156" s="726"/>
      <c r="L156" s="726"/>
      <c r="M156" s="726"/>
      <c r="N156" s="726"/>
      <c r="O156" s="726"/>
      <c r="P156" s="726"/>
      <c r="Q156" s="726"/>
      <c r="R156" s="726"/>
      <c r="S156" s="242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  <c r="AX156" s="144"/>
      <c r="AY156" s="144"/>
      <c r="AZ156" s="144"/>
      <c r="BA156" s="144"/>
      <c r="BB156" s="144"/>
      <c r="BC156" s="144"/>
      <c r="BD156" s="144"/>
      <c r="BE156" s="144"/>
      <c r="BF156" s="144"/>
      <c r="BG156" s="144"/>
      <c r="BH156" s="144"/>
      <c r="BI156" s="144"/>
      <c r="BJ156" s="144"/>
      <c r="BK156" s="144"/>
      <c r="BL156" s="144"/>
      <c r="BM156" s="144"/>
      <c r="BN156" s="144"/>
      <c r="BO156" s="144"/>
      <c r="BP156" s="144"/>
      <c r="BQ156" s="144"/>
      <c r="BR156" s="144"/>
      <c r="BS156" s="144"/>
      <c r="BT156" s="144"/>
      <c r="BU156" s="144"/>
      <c r="BV156" s="144"/>
      <c r="BW156" s="144"/>
      <c r="BX156" s="144"/>
      <c r="BY156" s="144"/>
      <c r="BZ156" s="144"/>
      <c r="CA156" s="144"/>
      <c r="CB156" s="144"/>
      <c r="CC156" s="144"/>
      <c r="CD156" s="144"/>
      <c r="CE156" s="144"/>
      <c r="CF156" s="144"/>
      <c r="CG156" s="144"/>
      <c r="CH156" s="144"/>
      <c r="CI156" s="144"/>
      <c r="CJ156" s="144"/>
      <c r="CK156" s="144"/>
      <c r="CL156" s="144"/>
      <c r="CM156" s="144"/>
      <c r="CN156" s="144"/>
      <c r="CO156" s="144"/>
      <c r="CP156" s="144"/>
      <c r="CQ156" s="144"/>
      <c r="CR156" s="144"/>
      <c r="CS156" s="144"/>
      <c r="CT156" s="144"/>
      <c r="CU156" s="144"/>
      <c r="CV156" s="144"/>
      <c r="CW156" s="144"/>
      <c r="CX156" s="144"/>
      <c r="CY156" s="144"/>
      <c r="CZ156" s="144"/>
      <c r="DA156" s="144"/>
      <c r="DB156" s="144"/>
      <c r="DC156" s="144"/>
      <c r="DD156" s="144"/>
      <c r="DE156" s="144"/>
      <c r="DF156" s="144"/>
      <c r="DG156" s="144"/>
      <c r="DH156" s="144"/>
      <c r="DI156" s="144"/>
      <c r="DJ156" s="144"/>
      <c r="DK156" s="144"/>
      <c r="DL156" s="144"/>
      <c r="DM156" s="144"/>
      <c r="DN156" s="144"/>
      <c r="DO156" s="144"/>
      <c r="DP156" s="144"/>
      <c r="DQ156" s="144"/>
      <c r="DR156" s="144"/>
      <c r="DS156" s="144"/>
      <c r="DT156" s="144"/>
      <c r="DU156" s="144"/>
      <c r="DV156" s="144"/>
      <c r="DW156" s="144"/>
      <c r="DX156" s="144"/>
      <c r="DY156" s="144"/>
      <c r="DZ156" s="144"/>
      <c r="EA156" s="144"/>
      <c r="EB156" s="144"/>
      <c r="EC156" s="144"/>
      <c r="ED156" s="144"/>
      <c r="EE156" s="144"/>
      <c r="EF156" s="144"/>
      <c r="EG156" s="144"/>
      <c r="EH156" s="144"/>
      <c r="EI156" s="144"/>
      <c r="EJ156" s="144"/>
      <c r="EK156" s="144"/>
      <c r="EL156" s="144"/>
      <c r="EM156" s="144"/>
      <c r="EN156" s="144"/>
      <c r="EO156" s="144"/>
      <c r="EP156" s="144"/>
      <c r="EQ156" s="144"/>
      <c r="ER156" s="144"/>
      <c r="ES156" s="144"/>
      <c r="ET156" s="144"/>
      <c r="EU156" s="144"/>
      <c r="EV156" s="144"/>
      <c r="EW156" s="144"/>
      <c r="EX156" s="144"/>
      <c r="EY156" s="144"/>
      <c r="EZ156" s="144"/>
      <c r="FA156" s="144"/>
      <c r="FB156" s="144"/>
      <c r="FC156" s="144"/>
      <c r="FD156" s="144"/>
      <c r="FE156" s="144"/>
      <c r="FF156" s="144"/>
      <c r="FG156" s="144"/>
      <c r="FH156" s="144"/>
      <c r="FI156" s="144"/>
      <c r="FJ156" s="144"/>
      <c r="FK156" s="144"/>
      <c r="FL156" s="144"/>
      <c r="FM156" s="144"/>
      <c r="FN156" s="144"/>
      <c r="FO156" s="144"/>
      <c r="FP156" s="144"/>
      <c r="FQ156" s="144"/>
      <c r="FR156" s="144"/>
      <c r="FS156" s="144"/>
      <c r="FT156" s="144"/>
      <c r="FU156" s="144"/>
      <c r="FV156" s="144"/>
      <c r="FW156" s="144"/>
      <c r="FX156" s="144"/>
      <c r="FY156" s="144"/>
      <c r="FZ156" s="144"/>
      <c r="GA156" s="144"/>
      <c r="GB156" s="144"/>
      <c r="GC156" s="144"/>
      <c r="GD156" s="144"/>
      <c r="GE156" s="144"/>
      <c r="GF156" s="144"/>
      <c r="GG156" s="144"/>
      <c r="GH156" s="144"/>
      <c r="GI156" s="144"/>
      <c r="GJ156" s="144"/>
      <c r="GK156" s="144"/>
      <c r="GL156" s="144"/>
      <c r="GM156" s="144"/>
      <c r="GN156" s="144"/>
      <c r="GO156" s="144"/>
      <c r="GP156" s="144"/>
      <c r="GQ156" s="144"/>
      <c r="GR156" s="144"/>
      <c r="GS156" s="144"/>
      <c r="GT156" s="144"/>
      <c r="GU156" s="144"/>
      <c r="GV156" s="144"/>
      <c r="GW156" s="144"/>
      <c r="GX156" s="144"/>
      <c r="GY156" s="144"/>
      <c r="GZ156" s="144"/>
      <c r="HA156" s="144"/>
      <c r="HB156" s="144"/>
      <c r="HC156" s="144"/>
      <c r="HD156" s="144"/>
      <c r="HE156" s="144"/>
      <c r="HF156" s="144"/>
      <c r="HG156" s="144"/>
      <c r="HH156" s="144"/>
      <c r="HI156" s="144"/>
      <c r="HJ156" s="144"/>
      <c r="HK156" s="144"/>
      <c r="HL156" s="144"/>
      <c r="HM156" s="144"/>
      <c r="HN156" s="144"/>
      <c r="HO156" s="144"/>
      <c r="HP156" s="144"/>
      <c r="HQ156" s="144"/>
      <c r="HR156" s="144"/>
      <c r="HS156" s="144"/>
      <c r="HT156" s="144"/>
      <c r="HU156" s="144"/>
      <c r="HV156" s="144"/>
      <c r="HW156" s="144"/>
      <c r="HX156" s="144"/>
      <c r="HY156" s="144"/>
      <c r="HZ156" s="144"/>
      <c r="IA156" s="144"/>
      <c r="IB156" s="144"/>
      <c r="IC156" s="144"/>
      <c r="ID156" s="144"/>
      <c r="IE156" s="144"/>
      <c r="IF156" s="144"/>
      <c r="IG156" s="144"/>
      <c r="IH156" s="144"/>
      <c r="II156" s="144"/>
      <c r="IJ156" s="144"/>
      <c r="IK156" s="144"/>
      <c r="IL156" s="144"/>
      <c r="IM156" s="144"/>
      <c r="IN156" s="144"/>
      <c r="IO156" s="144"/>
      <c r="IP156" s="144"/>
      <c r="IQ156" s="144"/>
    </row>
    <row r="157" spans="1:251" ht="24" customHeight="1" thickBot="1">
      <c r="A157" s="77"/>
      <c r="B157" s="298" t="s">
        <v>121</v>
      </c>
      <c r="C157" s="89">
        <f>C154+C155+D163</f>
        <v>3000000</v>
      </c>
      <c r="D157" s="164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2"/>
      <c r="T157" s="144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  <c r="AQ157" s="144"/>
      <c r="AR157" s="144"/>
      <c r="AS157" s="144"/>
      <c r="AT157" s="144"/>
      <c r="AU157" s="144"/>
      <c r="AV157" s="144"/>
      <c r="AW157" s="144"/>
      <c r="AX157" s="144"/>
      <c r="AY157" s="144"/>
      <c r="AZ157" s="144"/>
      <c r="BA157" s="144"/>
      <c r="BB157" s="144"/>
      <c r="BC157" s="144"/>
      <c r="BD157" s="144"/>
      <c r="BE157" s="144"/>
      <c r="BF157" s="144"/>
      <c r="BG157" s="144"/>
      <c r="BH157" s="144"/>
      <c r="BI157" s="144"/>
      <c r="BJ157" s="144"/>
      <c r="BK157" s="144"/>
      <c r="BL157" s="144"/>
      <c r="BM157" s="144"/>
      <c r="BN157" s="144"/>
      <c r="BO157" s="144"/>
      <c r="BP157" s="144"/>
      <c r="BQ157" s="144"/>
      <c r="BR157" s="144"/>
      <c r="BS157" s="144"/>
      <c r="BT157" s="144"/>
      <c r="BU157" s="144"/>
      <c r="BV157" s="144"/>
      <c r="BW157" s="144"/>
      <c r="BX157" s="144"/>
      <c r="BY157" s="144"/>
      <c r="BZ157" s="144"/>
      <c r="CA157" s="144"/>
      <c r="CB157" s="144"/>
      <c r="CC157" s="144"/>
      <c r="CD157" s="144"/>
      <c r="CE157" s="144"/>
      <c r="CF157" s="144"/>
      <c r="CG157" s="144"/>
      <c r="CH157" s="144"/>
      <c r="CI157" s="144"/>
      <c r="CJ157" s="144"/>
      <c r="CK157" s="144"/>
      <c r="CL157" s="144"/>
      <c r="CM157" s="144"/>
      <c r="CN157" s="144"/>
      <c r="CO157" s="144"/>
      <c r="CP157" s="144"/>
      <c r="CQ157" s="144"/>
      <c r="CR157" s="144"/>
      <c r="CS157" s="144"/>
      <c r="CT157" s="144"/>
      <c r="CU157" s="144"/>
      <c r="CV157" s="144"/>
      <c r="CW157" s="144"/>
      <c r="CX157" s="144"/>
      <c r="CY157" s="144"/>
      <c r="CZ157" s="144"/>
      <c r="DA157" s="144"/>
      <c r="DB157" s="144"/>
      <c r="DC157" s="144"/>
      <c r="DD157" s="144"/>
      <c r="DE157" s="144"/>
      <c r="DF157" s="144"/>
      <c r="DG157" s="144"/>
      <c r="DH157" s="144"/>
      <c r="DI157" s="144"/>
      <c r="DJ157" s="144"/>
      <c r="DK157" s="144"/>
      <c r="DL157" s="144"/>
      <c r="DM157" s="144"/>
      <c r="DN157" s="144"/>
      <c r="DO157" s="144"/>
      <c r="DP157" s="144"/>
      <c r="DQ157" s="144"/>
      <c r="DR157" s="144"/>
      <c r="DS157" s="144"/>
      <c r="DT157" s="144"/>
      <c r="DU157" s="144"/>
      <c r="DV157" s="144"/>
      <c r="DW157" s="144"/>
      <c r="DX157" s="144"/>
      <c r="DY157" s="144"/>
      <c r="DZ157" s="144"/>
      <c r="EA157" s="144"/>
      <c r="EB157" s="144"/>
      <c r="EC157" s="144"/>
      <c r="ED157" s="144"/>
      <c r="EE157" s="144"/>
      <c r="EF157" s="144"/>
      <c r="EG157" s="144"/>
      <c r="EH157" s="144"/>
      <c r="EI157" s="144"/>
      <c r="EJ157" s="144"/>
      <c r="EK157" s="144"/>
      <c r="EL157" s="144"/>
      <c r="EM157" s="144"/>
      <c r="EN157" s="144"/>
      <c r="EO157" s="144"/>
      <c r="EP157" s="144"/>
      <c r="EQ157" s="144"/>
      <c r="ER157" s="144"/>
      <c r="ES157" s="144"/>
      <c r="ET157" s="144"/>
      <c r="EU157" s="144"/>
      <c r="EV157" s="144"/>
      <c r="EW157" s="144"/>
      <c r="EX157" s="144"/>
      <c r="EY157" s="144"/>
      <c r="EZ157" s="144"/>
      <c r="FA157" s="144"/>
      <c r="FB157" s="144"/>
      <c r="FC157" s="144"/>
      <c r="FD157" s="144"/>
      <c r="FE157" s="144"/>
      <c r="FF157" s="144"/>
      <c r="FG157" s="144"/>
      <c r="FH157" s="144"/>
      <c r="FI157" s="144"/>
      <c r="FJ157" s="144"/>
      <c r="FK157" s="144"/>
      <c r="FL157" s="144"/>
      <c r="FM157" s="144"/>
      <c r="FN157" s="144"/>
      <c r="FO157" s="144"/>
      <c r="FP157" s="144"/>
      <c r="FQ157" s="144"/>
      <c r="FR157" s="144"/>
      <c r="FS157" s="144"/>
      <c r="FT157" s="144"/>
      <c r="FU157" s="144"/>
      <c r="FV157" s="144"/>
      <c r="FW157" s="144"/>
      <c r="FX157" s="144"/>
      <c r="FY157" s="144"/>
      <c r="FZ157" s="144"/>
      <c r="GA157" s="144"/>
      <c r="GB157" s="144"/>
      <c r="GC157" s="144"/>
      <c r="GD157" s="144"/>
      <c r="GE157" s="144"/>
      <c r="GF157" s="144"/>
      <c r="GG157" s="144"/>
      <c r="GH157" s="144"/>
      <c r="GI157" s="144"/>
      <c r="GJ157" s="144"/>
      <c r="GK157" s="144"/>
      <c r="GL157" s="144"/>
      <c r="GM157" s="144"/>
      <c r="GN157" s="144"/>
      <c r="GO157" s="144"/>
      <c r="GP157" s="144"/>
      <c r="GQ157" s="144"/>
      <c r="GR157" s="144"/>
      <c r="GS157" s="144"/>
      <c r="GT157" s="144"/>
      <c r="GU157" s="144"/>
      <c r="GV157" s="144"/>
      <c r="GW157" s="144"/>
      <c r="GX157" s="144"/>
      <c r="GY157" s="144"/>
      <c r="GZ157" s="144"/>
      <c r="HA157" s="144"/>
      <c r="HB157" s="144"/>
      <c r="HC157" s="144"/>
      <c r="HD157" s="144"/>
      <c r="HE157" s="144"/>
      <c r="HF157" s="144"/>
      <c r="HG157" s="144"/>
      <c r="HH157" s="144"/>
      <c r="HI157" s="144"/>
      <c r="HJ157" s="144"/>
      <c r="HK157" s="144"/>
      <c r="HL157" s="144"/>
      <c r="HM157" s="144"/>
      <c r="HN157" s="144"/>
      <c r="HO157" s="144"/>
      <c r="HP157" s="144"/>
      <c r="HQ157" s="144"/>
      <c r="HR157" s="144"/>
      <c r="HS157" s="144"/>
      <c r="HT157" s="144"/>
      <c r="HU157" s="144"/>
      <c r="HV157" s="144"/>
      <c r="HW157" s="144"/>
      <c r="HX157" s="144"/>
      <c r="HY157" s="144"/>
      <c r="HZ157" s="144"/>
      <c r="IA157" s="144"/>
      <c r="IB157" s="144"/>
      <c r="IC157" s="144"/>
      <c r="ID157" s="144"/>
      <c r="IE157" s="144"/>
      <c r="IF157" s="144"/>
      <c r="IG157" s="144"/>
      <c r="IH157" s="144"/>
      <c r="II157" s="144"/>
      <c r="IJ157" s="144"/>
      <c r="IK157" s="144"/>
      <c r="IL157" s="144"/>
      <c r="IM157" s="144"/>
      <c r="IN157" s="144"/>
      <c r="IO157" s="144"/>
      <c r="IP157" s="144"/>
      <c r="IQ157" s="144"/>
    </row>
    <row r="158" spans="1:251" ht="49.5" customHeight="1" thickBot="1">
      <c r="A158" s="152"/>
      <c r="B158" s="299" t="s">
        <v>186</v>
      </c>
      <c r="C158" s="247">
        <f>C152+C155</f>
        <v>3000000</v>
      </c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2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  <c r="AX158" s="144"/>
      <c r="AY158" s="144"/>
      <c r="AZ158" s="144"/>
      <c r="BA158" s="144"/>
      <c r="BB158" s="144"/>
      <c r="BC158" s="144"/>
      <c r="BD158" s="144"/>
      <c r="BE158" s="144"/>
      <c r="BF158" s="144"/>
      <c r="BG158" s="144"/>
      <c r="BH158" s="144"/>
      <c r="BI158" s="144"/>
      <c r="BJ158" s="144"/>
      <c r="BK158" s="144"/>
      <c r="BL158" s="144"/>
      <c r="BM158" s="144"/>
      <c r="BN158" s="144"/>
      <c r="BO158" s="144"/>
      <c r="BP158" s="144"/>
      <c r="BQ158" s="144"/>
      <c r="BR158" s="144"/>
      <c r="BS158" s="144"/>
      <c r="BT158" s="144"/>
      <c r="BU158" s="144"/>
      <c r="BV158" s="144"/>
      <c r="BW158" s="144"/>
      <c r="BX158" s="144"/>
      <c r="BY158" s="144"/>
      <c r="BZ158" s="144"/>
      <c r="CA158" s="144"/>
      <c r="CB158" s="144"/>
      <c r="CC158" s="144"/>
      <c r="CD158" s="144"/>
      <c r="CE158" s="144"/>
      <c r="CF158" s="144"/>
      <c r="CG158" s="144"/>
      <c r="CH158" s="144"/>
      <c r="CI158" s="144"/>
      <c r="CJ158" s="144"/>
      <c r="CK158" s="144"/>
      <c r="CL158" s="144"/>
      <c r="CM158" s="144"/>
      <c r="CN158" s="144"/>
      <c r="CO158" s="144"/>
      <c r="CP158" s="144"/>
      <c r="CQ158" s="144"/>
      <c r="CR158" s="144"/>
      <c r="CS158" s="144"/>
      <c r="CT158" s="144"/>
      <c r="CU158" s="144"/>
      <c r="CV158" s="144"/>
      <c r="CW158" s="144"/>
      <c r="CX158" s="144"/>
      <c r="CY158" s="144"/>
      <c r="CZ158" s="144"/>
      <c r="DA158" s="144"/>
      <c r="DB158" s="144"/>
      <c r="DC158" s="144"/>
      <c r="DD158" s="144"/>
      <c r="DE158" s="144"/>
      <c r="DF158" s="144"/>
      <c r="DG158" s="144"/>
      <c r="DH158" s="144"/>
      <c r="DI158" s="144"/>
      <c r="DJ158" s="144"/>
      <c r="DK158" s="144"/>
      <c r="DL158" s="144"/>
      <c r="DM158" s="144"/>
      <c r="DN158" s="144"/>
      <c r="DO158" s="144"/>
      <c r="DP158" s="144"/>
      <c r="DQ158" s="144"/>
      <c r="DR158" s="144"/>
      <c r="DS158" s="144"/>
      <c r="DT158" s="144"/>
      <c r="DU158" s="144"/>
      <c r="DV158" s="144"/>
      <c r="DW158" s="144"/>
      <c r="DX158" s="144"/>
      <c r="DY158" s="144"/>
      <c r="DZ158" s="144"/>
      <c r="EA158" s="144"/>
      <c r="EB158" s="144"/>
      <c r="EC158" s="144"/>
      <c r="ED158" s="144"/>
      <c r="EE158" s="144"/>
      <c r="EF158" s="144"/>
      <c r="EG158" s="144"/>
      <c r="EH158" s="144"/>
      <c r="EI158" s="144"/>
      <c r="EJ158" s="144"/>
      <c r="EK158" s="144"/>
      <c r="EL158" s="144"/>
      <c r="EM158" s="144"/>
      <c r="EN158" s="144"/>
      <c r="EO158" s="144"/>
      <c r="EP158" s="144"/>
      <c r="EQ158" s="144"/>
      <c r="ER158" s="144"/>
      <c r="ES158" s="144"/>
      <c r="ET158" s="144"/>
      <c r="EU158" s="144"/>
      <c r="EV158" s="144"/>
      <c r="EW158" s="144"/>
      <c r="EX158" s="144"/>
      <c r="EY158" s="144"/>
      <c r="EZ158" s="144"/>
      <c r="FA158" s="144"/>
      <c r="FB158" s="144"/>
      <c r="FC158" s="144"/>
      <c r="FD158" s="144"/>
      <c r="FE158" s="144"/>
      <c r="FF158" s="144"/>
      <c r="FG158" s="144"/>
      <c r="FH158" s="144"/>
      <c r="FI158" s="144"/>
      <c r="FJ158" s="144"/>
      <c r="FK158" s="144"/>
      <c r="FL158" s="144"/>
      <c r="FM158" s="144"/>
      <c r="FN158" s="144"/>
      <c r="FO158" s="144"/>
      <c r="FP158" s="144"/>
      <c r="FQ158" s="144"/>
      <c r="FR158" s="144"/>
      <c r="FS158" s="144"/>
      <c r="FT158" s="144"/>
      <c r="FU158" s="144"/>
      <c r="FV158" s="144"/>
      <c r="FW158" s="144"/>
      <c r="FX158" s="144"/>
      <c r="FY158" s="144"/>
      <c r="FZ158" s="144"/>
      <c r="GA158" s="144"/>
      <c r="GB158" s="144"/>
      <c r="GC158" s="144"/>
      <c r="GD158" s="144"/>
      <c r="GE158" s="144"/>
      <c r="GF158" s="144"/>
      <c r="GG158" s="144"/>
      <c r="GH158" s="144"/>
      <c r="GI158" s="144"/>
      <c r="GJ158" s="144"/>
      <c r="GK158" s="144"/>
      <c r="GL158" s="144"/>
      <c r="GM158" s="144"/>
      <c r="GN158" s="144"/>
      <c r="GO158" s="144"/>
      <c r="GP158" s="144"/>
      <c r="GQ158" s="144"/>
      <c r="GR158" s="144"/>
      <c r="GS158" s="144"/>
      <c r="GT158" s="144"/>
      <c r="GU158" s="144"/>
      <c r="GV158" s="144"/>
      <c r="GW158" s="144"/>
      <c r="GX158" s="144"/>
      <c r="GY158" s="144"/>
      <c r="GZ158" s="144"/>
      <c r="HA158" s="144"/>
      <c r="HB158" s="144"/>
      <c r="HC158" s="144"/>
      <c r="HD158" s="144"/>
      <c r="HE158" s="144"/>
      <c r="HF158" s="144"/>
      <c r="HG158" s="144"/>
      <c r="HH158" s="144"/>
      <c r="HI158" s="144"/>
      <c r="HJ158" s="144"/>
      <c r="HK158" s="144"/>
      <c r="HL158" s="144"/>
      <c r="HM158" s="144"/>
      <c r="HN158" s="144"/>
      <c r="HO158" s="144"/>
      <c r="HP158" s="144"/>
      <c r="HQ158" s="144"/>
      <c r="HR158" s="144"/>
      <c r="HS158" s="144"/>
      <c r="HT158" s="144"/>
      <c r="HU158" s="144"/>
      <c r="HV158" s="144"/>
      <c r="HW158" s="144"/>
      <c r="HX158" s="144"/>
      <c r="HY158" s="144"/>
      <c r="HZ158" s="144"/>
      <c r="IA158" s="144"/>
      <c r="IB158" s="144"/>
      <c r="IC158" s="144"/>
      <c r="ID158" s="144"/>
      <c r="IE158" s="144"/>
      <c r="IF158" s="144"/>
      <c r="IG158" s="144"/>
      <c r="IH158" s="144"/>
      <c r="II158" s="144"/>
      <c r="IJ158" s="144"/>
      <c r="IK158" s="144"/>
      <c r="IL158" s="144"/>
      <c r="IM158" s="144"/>
      <c r="IN158" s="144"/>
      <c r="IO158" s="144"/>
      <c r="IP158" s="144"/>
      <c r="IQ158" s="144"/>
    </row>
    <row r="159" spans="1:251" ht="39.75" customHeight="1" thickBot="1">
      <c r="A159" s="300"/>
      <c r="B159" s="301" t="s">
        <v>122</v>
      </c>
      <c r="C159" s="93" t="s">
        <v>123</v>
      </c>
      <c r="D159" s="1046" t="s">
        <v>124</v>
      </c>
      <c r="E159" s="1047"/>
      <c r="F159" s="1048" t="s">
        <v>125</v>
      </c>
      <c r="G159" s="1197"/>
      <c r="H159" s="1198"/>
      <c r="I159" s="1198"/>
      <c r="J159" s="268"/>
      <c r="K159" s="268"/>
      <c r="L159" s="268"/>
      <c r="M159" s="268"/>
      <c r="N159" s="268"/>
      <c r="O159" s="268"/>
      <c r="P159" s="268"/>
      <c r="Q159" s="268"/>
      <c r="R159" s="268"/>
      <c r="S159" s="268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  <c r="AY159" s="144"/>
      <c r="AZ159" s="144"/>
      <c r="BA159" s="144"/>
      <c r="BB159" s="144"/>
      <c r="BC159" s="144"/>
      <c r="BD159" s="144"/>
      <c r="BE159" s="144"/>
      <c r="BF159" s="144"/>
      <c r="BG159" s="144"/>
      <c r="BH159" s="144"/>
      <c r="BI159" s="144"/>
      <c r="BJ159" s="144"/>
      <c r="BK159" s="144"/>
      <c r="BL159" s="144"/>
      <c r="BM159" s="144"/>
      <c r="BN159" s="144"/>
      <c r="BO159" s="144"/>
      <c r="BP159" s="144"/>
      <c r="BQ159" s="144"/>
      <c r="BR159" s="144"/>
      <c r="BS159" s="144"/>
      <c r="BT159" s="144"/>
      <c r="BU159" s="144"/>
      <c r="BV159" s="144"/>
      <c r="BW159" s="144"/>
      <c r="BX159" s="144"/>
      <c r="BY159" s="144"/>
      <c r="BZ159" s="144"/>
      <c r="CA159" s="144"/>
      <c r="CB159" s="144"/>
      <c r="CC159" s="144"/>
      <c r="CD159" s="144"/>
      <c r="CE159" s="144"/>
      <c r="CF159" s="144"/>
      <c r="CG159" s="144"/>
      <c r="CH159" s="144"/>
      <c r="CI159" s="144"/>
      <c r="CJ159" s="144"/>
      <c r="CK159" s="144"/>
      <c r="CL159" s="144"/>
      <c r="CM159" s="144"/>
      <c r="CN159" s="144"/>
      <c r="CO159" s="144"/>
      <c r="CP159" s="144"/>
      <c r="CQ159" s="144"/>
      <c r="CR159" s="144"/>
      <c r="CS159" s="144"/>
      <c r="CT159" s="144"/>
      <c r="CU159" s="144"/>
      <c r="CV159" s="144"/>
      <c r="CW159" s="144"/>
      <c r="CX159" s="144"/>
      <c r="CY159" s="144"/>
      <c r="CZ159" s="144"/>
      <c r="DA159" s="144"/>
      <c r="DB159" s="144"/>
      <c r="DC159" s="144"/>
      <c r="DD159" s="144"/>
      <c r="DE159" s="144"/>
      <c r="DF159" s="144"/>
      <c r="DG159" s="144"/>
      <c r="DH159" s="144"/>
      <c r="DI159" s="144"/>
      <c r="DJ159" s="144"/>
      <c r="DK159" s="144"/>
      <c r="DL159" s="144"/>
      <c r="DM159" s="144"/>
      <c r="DN159" s="144"/>
      <c r="DO159" s="144"/>
      <c r="DP159" s="144"/>
      <c r="DQ159" s="144"/>
      <c r="DR159" s="144"/>
      <c r="DS159" s="144"/>
      <c r="DT159" s="144"/>
      <c r="DU159" s="144"/>
      <c r="DV159" s="144"/>
      <c r="DW159" s="144"/>
      <c r="DX159" s="144"/>
      <c r="DY159" s="144"/>
      <c r="DZ159" s="144"/>
      <c r="EA159" s="144"/>
      <c r="EB159" s="144"/>
      <c r="EC159" s="144"/>
      <c r="ED159" s="144"/>
      <c r="EE159" s="144"/>
      <c r="EF159" s="144"/>
      <c r="EG159" s="144"/>
      <c r="EH159" s="144"/>
      <c r="EI159" s="144"/>
      <c r="EJ159" s="144"/>
      <c r="EK159" s="144"/>
      <c r="EL159" s="144"/>
      <c r="EM159" s="144"/>
      <c r="EN159" s="144"/>
      <c r="EO159" s="144"/>
      <c r="EP159" s="144"/>
      <c r="EQ159" s="144"/>
      <c r="ER159" s="144"/>
      <c r="ES159" s="144"/>
      <c r="ET159" s="144"/>
      <c r="EU159" s="144"/>
      <c r="EV159" s="144"/>
      <c r="EW159" s="144"/>
      <c r="EX159" s="144"/>
      <c r="EY159" s="144"/>
      <c r="EZ159" s="144"/>
      <c r="FA159" s="144"/>
      <c r="FB159" s="144"/>
      <c r="FC159" s="144"/>
      <c r="FD159" s="144"/>
      <c r="FE159" s="144"/>
      <c r="FF159" s="144"/>
      <c r="FG159" s="144"/>
      <c r="FH159" s="144"/>
      <c r="FI159" s="144"/>
      <c r="FJ159" s="144"/>
      <c r="FK159" s="144"/>
      <c r="FL159" s="144"/>
      <c r="FM159" s="144"/>
      <c r="FN159" s="144"/>
      <c r="FO159" s="144"/>
      <c r="FP159" s="144"/>
      <c r="FQ159" s="144"/>
      <c r="FR159" s="144"/>
      <c r="FS159" s="144"/>
      <c r="FT159" s="144"/>
      <c r="FU159" s="144"/>
      <c r="FV159" s="144"/>
      <c r="FW159" s="144"/>
      <c r="FX159" s="144"/>
      <c r="FY159" s="144"/>
      <c r="FZ159" s="144"/>
      <c r="GA159" s="144"/>
      <c r="GB159" s="144"/>
      <c r="GC159" s="144"/>
      <c r="GD159" s="144"/>
      <c r="GE159" s="144"/>
      <c r="GF159" s="144"/>
      <c r="GG159" s="144"/>
      <c r="GH159" s="144"/>
      <c r="GI159" s="144"/>
      <c r="GJ159" s="144"/>
      <c r="GK159" s="144"/>
      <c r="GL159" s="144"/>
      <c r="GM159" s="144"/>
      <c r="GN159" s="144"/>
      <c r="GO159" s="144"/>
      <c r="GP159" s="144"/>
      <c r="GQ159" s="144"/>
      <c r="GR159" s="144"/>
      <c r="GS159" s="144"/>
      <c r="GT159" s="144"/>
      <c r="GU159" s="144"/>
      <c r="GV159" s="144"/>
      <c r="GW159" s="144"/>
      <c r="GX159" s="144"/>
      <c r="GY159" s="144"/>
      <c r="GZ159" s="144"/>
      <c r="HA159" s="144"/>
      <c r="HB159" s="144"/>
      <c r="HC159" s="144"/>
      <c r="HD159" s="144"/>
      <c r="HE159" s="144"/>
      <c r="HF159" s="144"/>
      <c r="HG159" s="144"/>
      <c r="HH159" s="144"/>
      <c r="HI159" s="144"/>
      <c r="HJ159" s="144"/>
      <c r="HK159" s="144"/>
      <c r="HL159" s="144"/>
      <c r="HM159" s="144"/>
      <c r="HN159" s="144"/>
      <c r="HO159" s="144"/>
      <c r="HP159" s="144"/>
      <c r="HQ159" s="144"/>
      <c r="HR159" s="144"/>
      <c r="HS159" s="144"/>
      <c r="HT159" s="144"/>
      <c r="HU159" s="144"/>
      <c r="HV159" s="144"/>
      <c r="HW159" s="144"/>
      <c r="HX159" s="144"/>
      <c r="HY159" s="144"/>
      <c r="HZ159" s="144"/>
      <c r="IA159" s="144"/>
      <c r="IB159" s="144"/>
      <c r="IC159" s="144"/>
      <c r="ID159" s="144"/>
      <c r="IE159" s="144"/>
      <c r="IF159" s="144"/>
      <c r="IG159" s="144"/>
      <c r="IH159" s="144"/>
      <c r="II159" s="144"/>
      <c r="IJ159" s="144"/>
      <c r="IK159" s="144"/>
      <c r="IL159" s="144"/>
      <c r="IM159" s="144"/>
      <c r="IN159" s="144"/>
      <c r="IO159" s="144"/>
      <c r="IP159" s="144"/>
      <c r="IQ159" s="144"/>
    </row>
    <row r="160" spans="1:251" ht="21.75" customHeight="1">
      <c r="A160" s="239"/>
      <c r="B160" s="302">
        <v>2022</v>
      </c>
      <c r="C160" s="249"/>
      <c r="D160" s="1020">
        <f>F170</f>
        <v>0</v>
      </c>
      <c r="E160" s="1020"/>
      <c r="F160" s="1020">
        <f>C160-D160</f>
        <v>0</v>
      </c>
      <c r="G160" s="1021"/>
      <c r="H160" s="1199"/>
      <c r="I160" s="1199"/>
      <c r="J160" s="167"/>
      <c r="K160" s="167"/>
      <c r="L160" s="250"/>
      <c r="M160" s="250"/>
      <c r="N160" s="250"/>
      <c r="O160" s="250"/>
      <c r="P160" s="250"/>
      <c r="Q160" s="250"/>
      <c r="R160" s="250"/>
      <c r="S160" s="250"/>
    </row>
    <row r="161" spans="1:251" ht="26.25" customHeight="1">
      <c r="A161" s="239"/>
      <c r="B161" s="303">
        <v>2023</v>
      </c>
      <c r="C161" s="251">
        <f>I180</f>
        <v>0</v>
      </c>
      <c r="D161" s="1023">
        <f>J170</f>
        <v>0</v>
      </c>
      <c r="E161" s="1023"/>
      <c r="F161" s="1023">
        <f>C161-D161</f>
        <v>0</v>
      </c>
      <c r="G161" s="1024"/>
      <c r="H161" s="1090"/>
      <c r="I161" s="1090"/>
      <c r="J161" s="241"/>
      <c r="K161" s="241"/>
      <c r="L161" s="250"/>
      <c r="M161" s="250"/>
      <c r="N161" s="250"/>
      <c r="O161" s="250"/>
      <c r="P161" s="250"/>
      <c r="Q161" s="250"/>
      <c r="R161" s="250"/>
      <c r="S161" s="250"/>
    </row>
    <row r="162" spans="1:251" ht="27" customHeight="1" thickBot="1">
      <c r="A162" s="239"/>
      <c r="B162" s="304">
        <v>2024</v>
      </c>
      <c r="C162" s="252">
        <f>M180</f>
        <v>0</v>
      </c>
      <c r="D162" s="1014">
        <f>N170</f>
        <v>0</v>
      </c>
      <c r="E162" s="1014"/>
      <c r="F162" s="1014">
        <f>C162-D162</f>
        <v>0</v>
      </c>
      <c r="G162" s="1015"/>
      <c r="H162" s="253"/>
      <c r="I162" s="253"/>
      <c r="J162" s="250"/>
      <c r="K162" s="250"/>
      <c r="L162" s="250"/>
      <c r="M162" s="250"/>
      <c r="N162" s="250"/>
      <c r="O162" s="250"/>
      <c r="P162" s="250"/>
      <c r="Q162" s="250"/>
      <c r="R162" s="250"/>
      <c r="S162" s="250"/>
    </row>
    <row r="163" spans="1:251" ht="16.5" customHeight="1" thickBot="1">
      <c r="A163" s="174"/>
      <c r="B163" s="103" t="s">
        <v>209</v>
      </c>
      <c r="C163" s="104">
        <f>SUM(C160:C162)</f>
        <v>0</v>
      </c>
      <c r="D163" s="1017">
        <f>SUM(D160:D162)</f>
        <v>0</v>
      </c>
      <c r="E163" s="1017"/>
      <c r="F163" s="1017">
        <f>SUM(F160:F162)</f>
        <v>0</v>
      </c>
      <c r="G163" s="1017"/>
      <c r="H163" s="253"/>
      <c r="I163" s="253"/>
      <c r="J163" s="250"/>
      <c r="K163" s="250"/>
      <c r="L163" s="250"/>
      <c r="M163" s="250"/>
      <c r="N163" s="250"/>
      <c r="O163" s="250"/>
      <c r="P163" s="250"/>
      <c r="Q163" s="250"/>
      <c r="R163" s="250"/>
      <c r="S163" s="250"/>
    </row>
    <row r="164" spans="1:251" ht="16.5" customHeight="1" thickBot="1">
      <c r="A164" s="305"/>
      <c r="B164" s="306"/>
      <c r="C164" s="307"/>
      <c r="D164" s="308"/>
      <c r="E164" s="308"/>
      <c r="F164" s="308"/>
      <c r="G164" s="308"/>
      <c r="H164" s="253"/>
      <c r="I164" s="253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</row>
    <row r="165" spans="1:251" ht="29.25" customHeight="1" thickBot="1">
      <c r="A165" s="1100" t="s">
        <v>127</v>
      </c>
      <c r="B165" s="1101"/>
      <c r="C165" s="1101"/>
      <c r="D165" s="1101"/>
      <c r="E165" s="1101"/>
      <c r="F165" s="1101"/>
      <c r="G165" s="1101"/>
      <c r="H165" s="1101"/>
      <c r="I165" s="1101"/>
      <c r="J165" s="1101"/>
      <c r="K165" s="1101"/>
      <c r="L165" s="1101"/>
      <c r="M165" s="1101"/>
      <c r="N165" s="1101"/>
      <c r="O165" s="1101"/>
      <c r="P165" s="1101"/>
      <c r="Q165" s="1101"/>
      <c r="R165" s="1101"/>
      <c r="S165" s="1102"/>
    </row>
    <row r="166" spans="1:251" ht="14.25">
      <c r="A166" s="1061" t="s">
        <v>158</v>
      </c>
      <c r="B166" s="1062"/>
      <c r="C166" s="1062"/>
      <c r="D166" s="1062"/>
      <c r="E166" s="1062"/>
      <c r="F166" s="1062"/>
      <c r="G166" s="1062"/>
      <c r="H166" s="1062"/>
      <c r="I166" s="1062"/>
      <c r="J166" s="1062"/>
      <c r="K166" s="1062"/>
      <c r="L166" s="1062"/>
      <c r="M166" s="1062"/>
      <c r="N166" s="1062"/>
      <c r="O166" s="1062"/>
      <c r="P166" s="1062"/>
      <c r="Q166" s="1062"/>
      <c r="R166" s="1062"/>
      <c r="S166" s="1200"/>
    </row>
    <row r="167" spans="1:251" ht="15.75" thickBot="1">
      <c r="A167" s="1201" t="s">
        <v>159</v>
      </c>
      <c r="B167" s="1202"/>
      <c r="C167" s="1203"/>
      <c r="D167" s="1203"/>
      <c r="E167" s="1203"/>
      <c r="F167" s="1203"/>
      <c r="G167" s="1203"/>
      <c r="H167" s="1203"/>
      <c r="I167" s="1203"/>
      <c r="J167" s="1203"/>
      <c r="K167" s="1203"/>
      <c r="L167" s="1203"/>
      <c r="M167" s="1203"/>
      <c r="N167" s="1203"/>
      <c r="O167" s="1203"/>
      <c r="P167" s="1203"/>
      <c r="Q167" s="1203"/>
      <c r="R167" s="1203"/>
      <c r="S167" s="1204"/>
    </row>
    <row r="168" spans="1:251" ht="38.25" customHeight="1" thickBot="1">
      <c r="A168" s="1136"/>
      <c r="B168" s="1028"/>
      <c r="C168" s="1028"/>
      <c r="D168" s="1029"/>
      <c r="E168" s="1067" t="s">
        <v>131</v>
      </c>
      <c r="F168" s="1068"/>
      <c r="G168" s="1069"/>
      <c r="H168" s="184"/>
      <c r="I168" s="1151" t="s">
        <v>183</v>
      </c>
      <c r="J168" s="1152"/>
      <c r="K168" s="1153"/>
      <c r="L168" s="113"/>
      <c r="M168" s="1130" t="s">
        <v>184</v>
      </c>
      <c r="N168" s="1131"/>
      <c r="O168" s="1132"/>
      <c r="P168" s="114"/>
      <c r="Q168" s="1130" t="s">
        <v>51</v>
      </c>
      <c r="R168" s="1131"/>
      <c r="S168" s="1132"/>
    </row>
    <row r="169" spans="1:251" ht="54.75" customHeight="1" thickBot="1">
      <c r="A169" s="1025" t="s">
        <v>200</v>
      </c>
      <c r="B169" s="1026"/>
      <c r="C169" s="1026"/>
      <c r="D169" s="1026"/>
      <c r="E169" s="309" t="s">
        <v>135</v>
      </c>
      <c r="F169" s="262" t="s">
        <v>124</v>
      </c>
      <c r="G169" s="263" t="s">
        <v>125</v>
      </c>
      <c r="H169" s="310" t="s">
        <v>134</v>
      </c>
      <c r="I169" s="673" t="s">
        <v>123</v>
      </c>
      <c r="J169" s="599" t="s">
        <v>124</v>
      </c>
      <c r="K169" s="679" t="s">
        <v>125</v>
      </c>
      <c r="L169" s="314" t="s">
        <v>134</v>
      </c>
      <c r="M169" s="315" t="s">
        <v>123</v>
      </c>
      <c r="N169" s="316" t="s">
        <v>124</v>
      </c>
      <c r="O169" s="317" t="s">
        <v>125</v>
      </c>
      <c r="P169" s="318" t="s">
        <v>160</v>
      </c>
      <c r="Q169" s="319" t="s">
        <v>136</v>
      </c>
      <c r="R169" s="319" t="s">
        <v>137</v>
      </c>
      <c r="S169" s="320" t="s">
        <v>138</v>
      </c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  <c r="CS169" s="71"/>
      <c r="CT169" s="71"/>
      <c r="CU169" s="71"/>
      <c r="CV169" s="71"/>
      <c r="CW169" s="71"/>
      <c r="CX169" s="71"/>
      <c r="CY169" s="71"/>
      <c r="CZ169" s="71"/>
      <c r="DA169" s="71"/>
      <c r="DB169" s="71"/>
      <c r="DC169" s="71"/>
      <c r="DD169" s="71"/>
      <c r="DE169" s="71"/>
      <c r="DF169" s="71"/>
      <c r="DG169" s="71"/>
      <c r="DH169" s="71"/>
      <c r="DI169" s="71"/>
      <c r="DJ169" s="71"/>
      <c r="DK169" s="71"/>
      <c r="DL169" s="71"/>
      <c r="DM169" s="71"/>
      <c r="DN169" s="71"/>
      <c r="DO169" s="71"/>
      <c r="DP169" s="71"/>
      <c r="DQ169" s="71"/>
      <c r="DR169" s="71"/>
      <c r="DS169" s="71"/>
      <c r="DT169" s="71"/>
      <c r="DU169" s="71"/>
      <c r="DV169" s="71"/>
      <c r="DW169" s="71"/>
      <c r="DX169" s="71"/>
      <c r="DY169" s="71"/>
      <c r="DZ169" s="71"/>
      <c r="EA169" s="71"/>
      <c r="EB169" s="71"/>
      <c r="EC169" s="71"/>
      <c r="ED169" s="71"/>
      <c r="EE169" s="71"/>
      <c r="EF169" s="71"/>
      <c r="EG169" s="71"/>
      <c r="EH169" s="71"/>
      <c r="EI169" s="71"/>
      <c r="EJ169" s="71"/>
      <c r="EK169" s="71"/>
      <c r="EL169" s="71"/>
      <c r="EM169" s="71"/>
      <c r="EN169" s="71"/>
      <c r="EO169" s="71"/>
      <c r="EP169" s="71"/>
      <c r="EQ169" s="71"/>
      <c r="ER169" s="71"/>
      <c r="ES169" s="71"/>
      <c r="ET169" s="71"/>
      <c r="EU169" s="71"/>
      <c r="EV169" s="71"/>
      <c r="EW169" s="71"/>
      <c r="EX169" s="71"/>
      <c r="EY169" s="71"/>
      <c r="EZ169" s="71"/>
      <c r="FA169" s="71"/>
      <c r="FB169" s="71"/>
      <c r="FC169" s="71"/>
      <c r="FD169" s="71"/>
      <c r="FE169" s="71"/>
      <c r="FF169" s="71"/>
      <c r="FG169" s="71"/>
      <c r="FH169" s="71"/>
      <c r="FI169" s="71"/>
      <c r="FJ169" s="71"/>
      <c r="FK169" s="71"/>
      <c r="FL169" s="71"/>
      <c r="FM169" s="71"/>
      <c r="FN169" s="71"/>
      <c r="FO169" s="71"/>
      <c r="FP169" s="71"/>
      <c r="FQ169" s="71"/>
      <c r="FR169" s="71"/>
      <c r="FS169" s="71"/>
      <c r="FT169" s="71"/>
      <c r="FU169" s="71"/>
      <c r="FV169" s="71"/>
      <c r="FW169" s="71"/>
      <c r="FX169" s="71"/>
      <c r="FY169" s="71"/>
      <c r="FZ169" s="71"/>
      <c r="GA169" s="71"/>
      <c r="GB169" s="71"/>
      <c r="GC169" s="71"/>
      <c r="GD169" s="71"/>
      <c r="GE169" s="71"/>
      <c r="GF169" s="71"/>
      <c r="GG169" s="71"/>
      <c r="GH169" s="71"/>
      <c r="GI169" s="71"/>
      <c r="GJ169" s="71"/>
      <c r="GK169" s="71"/>
      <c r="GL169" s="71"/>
      <c r="GM169" s="71"/>
      <c r="GN169" s="71"/>
      <c r="GO169" s="71"/>
      <c r="GP169" s="71"/>
      <c r="GQ169" s="71"/>
      <c r="GR169" s="71"/>
      <c r="GS169" s="71"/>
      <c r="GT169" s="71"/>
      <c r="GU169" s="71"/>
      <c r="GV169" s="71"/>
      <c r="GW169" s="71"/>
      <c r="GX169" s="71"/>
      <c r="GY169" s="71"/>
      <c r="GZ169" s="71"/>
      <c r="HA169" s="71"/>
      <c r="HB169" s="71"/>
      <c r="HC169" s="71"/>
      <c r="HD169" s="71"/>
      <c r="HE169" s="71"/>
      <c r="HF169" s="71"/>
      <c r="HG169" s="71"/>
      <c r="HH169" s="71"/>
      <c r="HI169" s="71"/>
      <c r="HJ169" s="71"/>
      <c r="HK169" s="71"/>
      <c r="HL169" s="71"/>
      <c r="HM169" s="71"/>
      <c r="HN169" s="71"/>
      <c r="HO169" s="71"/>
      <c r="HP169" s="71"/>
      <c r="HQ169" s="71"/>
      <c r="HR169" s="71"/>
      <c r="HS169" s="71"/>
      <c r="HT169" s="71"/>
      <c r="HU169" s="71"/>
      <c r="HV169" s="71"/>
      <c r="HW169" s="71"/>
      <c r="HX169" s="71"/>
      <c r="HY169" s="71"/>
      <c r="HZ169" s="71"/>
      <c r="IA169" s="71"/>
      <c r="IB169" s="71"/>
      <c r="IC169" s="71"/>
      <c r="ID169" s="71"/>
      <c r="IE169" s="71"/>
      <c r="IF169" s="71"/>
      <c r="IG169" s="71"/>
      <c r="IH169" s="71"/>
      <c r="II169" s="71"/>
      <c r="IJ169" s="71"/>
      <c r="IK169" s="71"/>
      <c r="IL169" s="71"/>
      <c r="IM169" s="71"/>
      <c r="IN169" s="71"/>
      <c r="IO169" s="71"/>
      <c r="IP169" s="71"/>
      <c r="IQ169" s="71"/>
    </row>
    <row r="170" spans="1:251" ht="23.25" customHeight="1">
      <c r="A170" s="1195"/>
      <c r="B170" s="1196"/>
      <c r="C170" s="1196"/>
      <c r="D170" s="1196"/>
      <c r="E170" s="321">
        <f>E172+E173+E174+E175+E176+E177+E179+E178</f>
        <v>0</v>
      </c>
      <c r="F170" s="321">
        <f t="shared" ref="F170:S170" si="33">F172+F173+F174+F175+F176+F177+F179+F178</f>
        <v>0</v>
      </c>
      <c r="G170" s="321">
        <f t="shared" si="33"/>
        <v>0</v>
      </c>
      <c r="H170" s="321">
        <f t="shared" si="33"/>
        <v>0</v>
      </c>
      <c r="I170" s="674">
        <f t="shared" si="33"/>
        <v>0</v>
      </c>
      <c r="J170" s="682">
        <f t="shared" si="33"/>
        <v>0</v>
      </c>
      <c r="K170" s="680">
        <f t="shared" si="33"/>
        <v>0</v>
      </c>
      <c r="L170" s="321">
        <f t="shared" si="33"/>
        <v>0</v>
      </c>
      <c r="M170" s="321">
        <f>M172+M173+M175+M176+M177+M179+M178</f>
        <v>0</v>
      </c>
      <c r="N170" s="321">
        <f t="shared" si="33"/>
        <v>0</v>
      </c>
      <c r="O170" s="321">
        <f t="shared" si="33"/>
        <v>0</v>
      </c>
      <c r="P170" s="321">
        <f t="shared" si="33"/>
        <v>0</v>
      </c>
      <c r="Q170" s="321">
        <f t="shared" si="33"/>
        <v>0</v>
      </c>
      <c r="R170" s="321">
        <f t="shared" si="33"/>
        <v>0</v>
      </c>
      <c r="S170" s="321">
        <f t="shared" si="33"/>
        <v>0</v>
      </c>
    </row>
    <row r="171" spans="1:251" ht="2.25" hidden="1" customHeight="1">
      <c r="A171" s="265"/>
      <c r="B171" s="322"/>
      <c r="C171" s="323"/>
      <c r="D171" s="324"/>
      <c r="E171" s="325" t="e">
        <f>#REF!</f>
        <v>#REF!</v>
      </c>
      <c r="F171" s="326" t="e">
        <f>#REF!</f>
        <v>#REF!</v>
      </c>
      <c r="G171" s="327" t="e">
        <f t="shared" ref="G171:G179" si="34">E171-F171</f>
        <v>#REF!</v>
      </c>
      <c r="H171" s="328"/>
      <c r="I171" s="675" t="e">
        <f>#REF!</f>
        <v>#REF!</v>
      </c>
      <c r="J171" s="683" t="e">
        <f>#REF!</f>
        <v>#REF!</v>
      </c>
      <c r="K171" s="681" t="e">
        <f t="shared" ref="K171:K179" si="35">I171-J171</f>
        <v>#REF!</v>
      </c>
      <c r="L171" s="328"/>
      <c r="M171" s="329" t="e">
        <f>#REF!</f>
        <v>#REF!</v>
      </c>
      <c r="N171" s="330" t="e">
        <f>#REF!</f>
        <v>#REF!</v>
      </c>
      <c r="O171" s="331" t="e">
        <f t="shared" ref="O171:O179" si="36">M171-N171</f>
        <v>#REF!</v>
      </c>
      <c r="P171" s="328"/>
      <c r="Q171" s="329" t="e">
        <f>#REF!</f>
        <v>#REF!</v>
      </c>
      <c r="R171" s="332" t="e">
        <f t="shared" ref="R171" si="37">F171+J171+N171</f>
        <v>#REF!</v>
      </c>
      <c r="S171" s="333" t="e">
        <f t="shared" ref="S171" si="38">Q171-R171</f>
        <v>#REF!</v>
      </c>
    </row>
    <row r="172" spans="1:251" ht="30.75" customHeight="1">
      <c r="A172" s="1232"/>
      <c r="B172" s="1233"/>
      <c r="C172" s="1234"/>
      <c r="D172" s="1235"/>
      <c r="E172" s="334"/>
      <c r="F172" s="335"/>
      <c r="G172" s="195">
        <f t="shared" si="34"/>
        <v>0</v>
      </c>
      <c r="H172" s="336"/>
      <c r="I172" s="676"/>
      <c r="J172" s="684"/>
      <c r="K172" s="335">
        <f t="shared" si="35"/>
        <v>0</v>
      </c>
      <c r="L172" s="337"/>
      <c r="M172" s="338">
        <v>0</v>
      </c>
      <c r="N172" s="339">
        <v>0</v>
      </c>
      <c r="O172" s="195">
        <f t="shared" si="36"/>
        <v>0</v>
      </c>
      <c r="P172" s="336"/>
      <c r="Q172" s="332">
        <f>E172+I172+M172</f>
        <v>0</v>
      </c>
      <c r="R172" s="332">
        <f>F172+J172+N172</f>
        <v>0</v>
      </c>
      <c r="S172" s="333">
        <f>G172+K172+O172</f>
        <v>0</v>
      </c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L172" s="75"/>
      <c r="BM172" s="75"/>
      <c r="BN172" s="75"/>
      <c r="BO172" s="75"/>
      <c r="BP172" s="75"/>
      <c r="BQ172" s="75"/>
      <c r="BR172" s="75"/>
      <c r="BS172" s="75"/>
      <c r="BT172" s="75"/>
      <c r="BU172" s="75"/>
      <c r="BV172" s="75"/>
      <c r="BW172" s="75"/>
      <c r="BX172" s="75"/>
      <c r="BY172" s="75"/>
      <c r="BZ172" s="75"/>
      <c r="CA172" s="75"/>
      <c r="CB172" s="75"/>
      <c r="CC172" s="75"/>
      <c r="CD172" s="75"/>
      <c r="CE172" s="75"/>
      <c r="CF172" s="75"/>
      <c r="CG172" s="75"/>
      <c r="CH172" s="75"/>
      <c r="CI172" s="75"/>
      <c r="CJ172" s="75"/>
      <c r="CK172" s="75"/>
      <c r="CL172" s="75"/>
      <c r="CM172" s="75"/>
      <c r="CN172" s="75"/>
      <c r="CO172" s="75"/>
      <c r="CP172" s="75"/>
      <c r="CQ172" s="75"/>
      <c r="CR172" s="75"/>
      <c r="CS172" s="75"/>
      <c r="CT172" s="75"/>
      <c r="CU172" s="75"/>
      <c r="CV172" s="75"/>
      <c r="CW172" s="75"/>
      <c r="CX172" s="75"/>
      <c r="CY172" s="75"/>
      <c r="CZ172" s="75"/>
      <c r="DA172" s="75"/>
      <c r="DB172" s="75"/>
      <c r="DC172" s="75"/>
      <c r="DD172" s="75"/>
      <c r="DE172" s="75"/>
      <c r="DF172" s="75"/>
      <c r="DG172" s="75"/>
      <c r="DH172" s="75"/>
      <c r="DI172" s="75"/>
      <c r="DJ172" s="75"/>
      <c r="DK172" s="75"/>
      <c r="DL172" s="75"/>
      <c r="DM172" s="75"/>
      <c r="DN172" s="75"/>
      <c r="DO172" s="75"/>
      <c r="DP172" s="75"/>
      <c r="DQ172" s="75"/>
      <c r="DR172" s="75"/>
      <c r="DS172" s="75"/>
      <c r="DT172" s="75"/>
      <c r="DU172" s="75"/>
      <c r="DV172" s="75"/>
      <c r="DW172" s="75"/>
      <c r="DX172" s="75"/>
      <c r="DY172" s="75"/>
      <c r="DZ172" s="75"/>
      <c r="EA172" s="75"/>
      <c r="EB172" s="75"/>
      <c r="EC172" s="75"/>
      <c r="ED172" s="75"/>
      <c r="EE172" s="75"/>
      <c r="EF172" s="75"/>
      <c r="EG172" s="75"/>
      <c r="EH172" s="75"/>
      <c r="EI172" s="75"/>
      <c r="EJ172" s="75"/>
      <c r="EK172" s="75"/>
      <c r="EL172" s="75"/>
      <c r="EM172" s="75"/>
      <c r="EN172" s="75"/>
      <c r="EO172" s="75"/>
      <c r="EP172" s="75"/>
      <c r="EQ172" s="75"/>
      <c r="ER172" s="75"/>
      <c r="ES172" s="75"/>
      <c r="ET172" s="75"/>
      <c r="EU172" s="75"/>
      <c r="EV172" s="75"/>
      <c r="EW172" s="75"/>
      <c r="EX172" s="75"/>
      <c r="EY172" s="75"/>
      <c r="EZ172" s="75"/>
      <c r="FA172" s="75"/>
      <c r="FB172" s="75"/>
      <c r="FC172" s="75"/>
      <c r="FD172" s="75"/>
      <c r="FE172" s="75"/>
      <c r="FF172" s="75"/>
      <c r="FG172" s="75"/>
      <c r="FH172" s="75"/>
      <c r="FI172" s="75"/>
      <c r="FJ172" s="75"/>
      <c r="FK172" s="75"/>
      <c r="FL172" s="75"/>
      <c r="FM172" s="75"/>
      <c r="FN172" s="75"/>
      <c r="FO172" s="75"/>
      <c r="FP172" s="75"/>
      <c r="FQ172" s="75"/>
      <c r="FR172" s="75"/>
      <c r="FS172" s="75"/>
      <c r="FT172" s="75"/>
      <c r="FU172" s="75"/>
      <c r="FV172" s="75"/>
      <c r="FW172" s="75"/>
      <c r="FX172" s="75"/>
      <c r="FY172" s="75"/>
      <c r="FZ172" s="75"/>
      <c r="GA172" s="75"/>
      <c r="GB172" s="75"/>
      <c r="GC172" s="75"/>
      <c r="GD172" s="75"/>
      <c r="GE172" s="75"/>
      <c r="GF172" s="75"/>
      <c r="GG172" s="75"/>
      <c r="GH172" s="75"/>
      <c r="GI172" s="75"/>
      <c r="GJ172" s="75"/>
      <c r="GK172" s="75"/>
      <c r="GL172" s="75"/>
      <c r="GM172" s="75"/>
      <c r="GN172" s="75"/>
      <c r="GO172" s="75"/>
      <c r="GP172" s="75"/>
      <c r="GQ172" s="75"/>
      <c r="GR172" s="75"/>
      <c r="GS172" s="75"/>
      <c r="GT172" s="75"/>
      <c r="GU172" s="75"/>
      <c r="GV172" s="75"/>
      <c r="GW172" s="75"/>
      <c r="GX172" s="75"/>
      <c r="GY172" s="75"/>
      <c r="GZ172" s="75"/>
      <c r="HA172" s="75"/>
      <c r="HB172" s="75"/>
      <c r="HC172" s="75"/>
      <c r="HD172" s="75"/>
      <c r="HE172" s="75"/>
      <c r="HF172" s="75"/>
      <c r="HG172" s="75"/>
      <c r="HH172" s="75"/>
      <c r="HI172" s="75"/>
      <c r="HJ172" s="75"/>
      <c r="HK172" s="75"/>
      <c r="HL172" s="75"/>
      <c r="HM172" s="75"/>
      <c r="HN172" s="75"/>
      <c r="HO172" s="75"/>
      <c r="HP172" s="75"/>
      <c r="HQ172" s="75"/>
      <c r="HR172" s="75"/>
      <c r="HS172" s="75"/>
      <c r="HT172" s="75"/>
      <c r="HU172" s="75"/>
      <c r="HV172" s="75"/>
      <c r="HW172" s="75"/>
      <c r="HX172" s="75"/>
      <c r="HY172" s="75"/>
      <c r="HZ172" s="75"/>
      <c r="IA172" s="75"/>
      <c r="IB172" s="75"/>
      <c r="IC172" s="75"/>
      <c r="ID172" s="75"/>
      <c r="IE172" s="75"/>
      <c r="IF172" s="75"/>
      <c r="IG172" s="75"/>
      <c r="IH172" s="75"/>
      <c r="II172" s="75"/>
      <c r="IJ172" s="75"/>
      <c r="IK172" s="75"/>
      <c r="IL172" s="75"/>
      <c r="IM172" s="75"/>
      <c r="IN172" s="75"/>
      <c r="IO172" s="75"/>
      <c r="IP172" s="75"/>
      <c r="IQ172" s="75"/>
    </row>
    <row r="173" spans="1:251" ht="25.5" customHeight="1">
      <c r="A173" s="1232"/>
      <c r="B173" s="1233"/>
      <c r="C173" s="1234"/>
      <c r="D173" s="1235"/>
      <c r="E173" s="340"/>
      <c r="F173" s="341"/>
      <c r="G173" s="195">
        <f t="shared" si="34"/>
        <v>0</v>
      </c>
      <c r="H173" s="342"/>
      <c r="I173" s="677"/>
      <c r="J173" s="685"/>
      <c r="K173" s="335">
        <f t="shared" si="35"/>
        <v>0</v>
      </c>
      <c r="L173" s="337"/>
      <c r="M173" s="338">
        <v>0</v>
      </c>
      <c r="N173" s="339">
        <v>0</v>
      </c>
      <c r="O173" s="195">
        <f t="shared" si="36"/>
        <v>0</v>
      </c>
      <c r="P173" s="342"/>
      <c r="Q173" s="332">
        <f t="shared" ref="Q173:S179" si="39">E173+I173+M173</f>
        <v>0</v>
      </c>
      <c r="R173" s="332">
        <f t="shared" si="39"/>
        <v>0</v>
      </c>
      <c r="S173" s="333">
        <f t="shared" si="39"/>
        <v>0</v>
      </c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5"/>
      <c r="BY173" s="75"/>
      <c r="BZ173" s="75"/>
      <c r="CA173" s="75"/>
      <c r="CB173" s="75"/>
      <c r="CC173" s="75"/>
      <c r="CD173" s="75"/>
      <c r="CE173" s="75"/>
      <c r="CF173" s="75"/>
      <c r="CG173" s="75"/>
      <c r="CH173" s="75"/>
      <c r="CI173" s="75"/>
      <c r="CJ173" s="75"/>
      <c r="CK173" s="75"/>
      <c r="CL173" s="75"/>
      <c r="CM173" s="75"/>
      <c r="CN173" s="75"/>
      <c r="CO173" s="75"/>
      <c r="CP173" s="75"/>
      <c r="CQ173" s="75"/>
      <c r="CR173" s="75"/>
      <c r="CS173" s="75"/>
      <c r="CT173" s="75"/>
      <c r="CU173" s="75"/>
      <c r="CV173" s="75"/>
      <c r="CW173" s="75"/>
      <c r="CX173" s="75"/>
      <c r="CY173" s="75"/>
      <c r="CZ173" s="75"/>
      <c r="DA173" s="75"/>
      <c r="DB173" s="75"/>
      <c r="DC173" s="75"/>
      <c r="DD173" s="75"/>
      <c r="DE173" s="75"/>
      <c r="DF173" s="75"/>
      <c r="DG173" s="75"/>
      <c r="DH173" s="75"/>
      <c r="DI173" s="75"/>
      <c r="DJ173" s="75"/>
      <c r="DK173" s="75"/>
      <c r="DL173" s="75"/>
      <c r="DM173" s="75"/>
      <c r="DN173" s="75"/>
      <c r="DO173" s="75"/>
      <c r="DP173" s="75"/>
      <c r="DQ173" s="75"/>
      <c r="DR173" s="75"/>
      <c r="DS173" s="75"/>
      <c r="DT173" s="75"/>
      <c r="DU173" s="75"/>
      <c r="DV173" s="75"/>
      <c r="DW173" s="75"/>
      <c r="DX173" s="75"/>
      <c r="DY173" s="75"/>
      <c r="DZ173" s="75"/>
      <c r="EA173" s="75"/>
      <c r="EB173" s="75"/>
      <c r="EC173" s="75"/>
      <c r="ED173" s="75"/>
      <c r="EE173" s="75"/>
      <c r="EF173" s="75"/>
      <c r="EG173" s="75"/>
      <c r="EH173" s="75"/>
      <c r="EI173" s="75"/>
      <c r="EJ173" s="75"/>
      <c r="EK173" s="75"/>
      <c r="EL173" s="75"/>
      <c r="EM173" s="75"/>
      <c r="EN173" s="75"/>
      <c r="EO173" s="75"/>
      <c r="EP173" s="75"/>
      <c r="EQ173" s="75"/>
      <c r="ER173" s="75"/>
      <c r="ES173" s="75"/>
      <c r="ET173" s="75"/>
      <c r="EU173" s="75"/>
      <c r="EV173" s="75"/>
      <c r="EW173" s="75"/>
      <c r="EX173" s="75"/>
      <c r="EY173" s="75"/>
      <c r="EZ173" s="75"/>
      <c r="FA173" s="75"/>
      <c r="FB173" s="75"/>
      <c r="FC173" s="75"/>
      <c r="FD173" s="75"/>
      <c r="FE173" s="75"/>
      <c r="FF173" s="75"/>
      <c r="FG173" s="75"/>
      <c r="FH173" s="75"/>
      <c r="FI173" s="75"/>
      <c r="FJ173" s="75"/>
      <c r="FK173" s="75"/>
      <c r="FL173" s="75"/>
      <c r="FM173" s="75"/>
      <c r="FN173" s="75"/>
      <c r="FO173" s="75"/>
      <c r="FP173" s="75"/>
      <c r="FQ173" s="75"/>
      <c r="FR173" s="75"/>
      <c r="FS173" s="75"/>
      <c r="FT173" s="75"/>
      <c r="FU173" s="75"/>
      <c r="FV173" s="75"/>
      <c r="FW173" s="75"/>
      <c r="FX173" s="75"/>
      <c r="FY173" s="75"/>
      <c r="FZ173" s="75"/>
      <c r="GA173" s="75"/>
      <c r="GB173" s="75"/>
      <c r="GC173" s="75"/>
      <c r="GD173" s="75"/>
      <c r="GE173" s="75"/>
      <c r="GF173" s="75"/>
      <c r="GG173" s="75"/>
      <c r="GH173" s="75"/>
      <c r="GI173" s="75"/>
      <c r="GJ173" s="75"/>
      <c r="GK173" s="75"/>
      <c r="GL173" s="75"/>
      <c r="GM173" s="75"/>
      <c r="GN173" s="75"/>
      <c r="GO173" s="75"/>
      <c r="GP173" s="75"/>
      <c r="GQ173" s="75"/>
      <c r="GR173" s="75"/>
      <c r="GS173" s="75"/>
      <c r="GT173" s="75"/>
      <c r="GU173" s="75"/>
      <c r="GV173" s="75"/>
      <c r="GW173" s="75"/>
      <c r="GX173" s="75"/>
      <c r="GY173" s="75"/>
      <c r="GZ173" s="75"/>
      <c r="HA173" s="75"/>
      <c r="HB173" s="75"/>
      <c r="HC173" s="75"/>
      <c r="HD173" s="75"/>
      <c r="HE173" s="75"/>
      <c r="HF173" s="75"/>
      <c r="HG173" s="75"/>
      <c r="HH173" s="75"/>
      <c r="HI173" s="75"/>
      <c r="HJ173" s="75"/>
      <c r="HK173" s="75"/>
      <c r="HL173" s="75"/>
      <c r="HM173" s="75"/>
      <c r="HN173" s="75"/>
      <c r="HO173" s="75"/>
      <c r="HP173" s="75"/>
      <c r="HQ173" s="75"/>
      <c r="HR173" s="75"/>
      <c r="HS173" s="75"/>
      <c r="HT173" s="75"/>
      <c r="HU173" s="75"/>
      <c r="HV173" s="75"/>
      <c r="HW173" s="75"/>
      <c r="HX173" s="75"/>
      <c r="HY173" s="75"/>
      <c r="HZ173" s="75"/>
      <c r="IA173" s="75"/>
      <c r="IB173" s="75"/>
      <c r="IC173" s="75"/>
      <c r="ID173" s="75"/>
      <c r="IE173" s="75"/>
      <c r="IF173" s="75"/>
      <c r="IG173" s="75"/>
      <c r="IH173" s="75"/>
      <c r="II173" s="75"/>
      <c r="IJ173" s="75"/>
      <c r="IK173" s="75"/>
      <c r="IL173" s="75"/>
      <c r="IM173" s="75"/>
      <c r="IN173" s="75"/>
      <c r="IO173" s="75"/>
      <c r="IP173" s="75"/>
      <c r="IQ173" s="75"/>
    </row>
    <row r="174" spans="1:251" ht="24.75" customHeight="1">
      <c r="A174" s="1232"/>
      <c r="B174" s="1233"/>
      <c r="C174" s="1234"/>
      <c r="D174" s="1235"/>
      <c r="E174" s="340"/>
      <c r="F174" s="341"/>
      <c r="G174" s="195">
        <f t="shared" si="34"/>
        <v>0</v>
      </c>
      <c r="H174" s="342"/>
      <c r="I174" s="677"/>
      <c r="J174" s="685"/>
      <c r="K174" s="335">
        <f t="shared" si="35"/>
        <v>0</v>
      </c>
      <c r="L174" s="337"/>
      <c r="M174" s="338">
        <v>0</v>
      </c>
      <c r="N174" s="339">
        <v>0</v>
      </c>
      <c r="O174" s="195">
        <f>M175-N174</f>
        <v>0</v>
      </c>
      <c r="P174" s="342"/>
      <c r="Q174" s="332">
        <f>E174+I174+M175</f>
        <v>0</v>
      </c>
      <c r="R174" s="332">
        <f t="shared" si="39"/>
        <v>0</v>
      </c>
      <c r="S174" s="333">
        <f t="shared" si="39"/>
        <v>0</v>
      </c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L174" s="75"/>
      <c r="BM174" s="75"/>
      <c r="BN174" s="75"/>
      <c r="BO174" s="75"/>
      <c r="BP174" s="75"/>
      <c r="BQ174" s="75"/>
      <c r="BR174" s="75"/>
      <c r="BS174" s="75"/>
      <c r="BT174" s="75"/>
      <c r="BU174" s="75"/>
      <c r="BV174" s="75"/>
      <c r="BW174" s="75"/>
      <c r="BX174" s="75"/>
      <c r="BY174" s="75"/>
      <c r="BZ174" s="75"/>
      <c r="CA174" s="75"/>
      <c r="CB174" s="75"/>
      <c r="CC174" s="75"/>
      <c r="CD174" s="75"/>
      <c r="CE174" s="75"/>
      <c r="CF174" s="75"/>
      <c r="CG174" s="75"/>
      <c r="CH174" s="75"/>
      <c r="CI174" s="75"/>
      <c r="CJ174" s="75"/>
      <c r="CK174" s="75"/>
      <c r="CL174" s="75"/>
      <c r="CM174" s="75"/>
      <c r="CN174" s="75"/>
      <c r="CO174" s="75"/>
      <c r="CP174" s="75"/>
      <c r="CQ174" s="75"/>
      <c r="CR174" s="75"/>
      <c r="CS174" s="75"/>
      <c r="CT174" s="75"/>
      <c r="CU174" s="75"/>
      <c r="CV174" s="75"/>
      <c r="CW174" s="75"/>
      <c r="CX174" s="75"/>
      <c r="CY174" s="75"/>
      <c r="CZ174" s="75"/>
      <c r="DA174" s="75"/>
      <c r="DB174" s="75"/>
      <c r="DC174" s="75"/>
      <c r="DD174" s="75"/>
      <c r="DE174" s="75"/>
      <c r="DF174" s="75"/>
      <c r="DG174" s="75"/>
      <c r="DH174" s="75"/>
      <c r="DI174" s="75"/>
      <c r="DJ174" s="75"/>
      <c r="DK174" s="75"/>
      <c r="DL174" s="75"/>
      <c r="DM174" s="75"/>
      <c r="DN174" s="75"/>
      <c r="DO174" s="75"/>
      <c r="DP174" s="75"/>
      <c r="DQ174" s="75"/>
      <c r="DR174" s="75"/>
      <c r="DS174" s="75"/>
      <c r="DT174" s="75"/>
      <c r="DU174" s="75"/>
      <c r="DV174" s="75"/>
      <c r="DW174" s="75"/>
      <c r="DX174" s="75"/>
      <c r="DY174" s="75"/>
      <c r="DZ174" s="75"/>
      <c r="EA174" s="75"/>
      <c r="EB174" s="75"/>
      <c r="EC174" s="75"/>
      <c r="ED174" s="75"/>
      <c r="EE174" s="75"/>
      <c r="EF174" s="75"/>
      <c r="EG174" s="75"/>
      <c r="EH174" s="75"/>
      <c r="EI174" s="75"/>
      <c r="EJ174" s="75"/>
      <c r="EK174" s="75"/>
      <c r="EL174" s="75"/>
      <c r="EM174" s="75"/>
      <c r="EN174" s="75"/>
      <c r="EO174" s="75"/>
      <c r="EP174" s="75"/>
      <c r="EQ174" s="75"/>
      <c r="ER174" s="75"/>
      <c r="ES174" s="75"/>
      <c r="ET174" s="75"/>
      <c r="EU174" s="75"/>
      <c r="EV174" s="75"/>
      <c r="EW174" s="75"/>
      <c r="EX174" s="75"/>
      <c r="EY174" s="75"/>
      <c r="EZ174" s="75"/>
      <c r="FA174" s="75"/>
      <c r="FB174" s="75"/>
      <c r="FC174" s="75"/>
      <c r="FD174" s="75"/>
      <c r="FE174" s="75"/>
      <c r="FF174" s="75"/>
      <c r="FG174" s="75"/>
      <c r="FH174" s="75"/>
      <c r="FI174" s="75"/>
      <c r="FJ174" s="75"/>
      <c r="FK174" s="75"/>
      <c r="FL174" s="75"/>
      <c r="FM174" s="75"/>
      <c r="FN174" s="75"/>
      <c r="FO174" s="75"/>
      <c r="FP174" s="75"/>
      <c r="FQ174" s="75"/>
      <c r="FR174" s="75"/>
      <c r="FS174" s="75"/>
      <c r="FT174" s="75"/>
      <c r="FU174" s="75"/>
      <c r="FV174" s="75"/>
      <c r="FW174" s="75"/>
      <c r="FX174" s="75"/>
      <c r="FY174" s="75"/>
      <c r="FZ174" s="75"/>
      <c r="GA174" s="75"/>
      <c r="GB174" s="75"/>
      <c r="GC174" s="75"/>
      <c r="GD174" s="75"/>
      <c r="GE174" s="75"/>
      <c r="GF174" s="75"/>
      <c r="GG174" s="75"/>
      <c r="GH174" s="75"/>
      <c r="GI174" s="75"/>
      <c r="GJ174" s="75"/>
      <c r="GK174" s="75"/>
      <c r="GL174" s="75"/>
      <c r="GM174" s="75"/>
      <c r="GN174" s="75"/>
      <c r="GO174" s="75"/>
      <c r="GP174" s="75"/>
      <c r="GQ174" s="75"/>
      <c r="GR174" s="75"/>
      <c r="GS174" s="75"/>
      <c r="GT174" s="75"/>
      <c r="GU174" s="75"/>
      <c r="GV174" s="75"/>
      <c r="GW174" s="75"/>
      <c r="GX174" s="75"/>
      <c r="GY174" s="75"/>
      <c r="GZ174" s="75"/>
      <c r="HA174" s="75"/>
      <c r="HB174" s="75"/>
      <c r="HC174" s="75"/>
      <c r="HD174" s="75"/>
      <c r="HE174" s="75"/>
      <c r="HF174" s="75"/>
      <c r="HG174" s="75"/>
      <c r="HH174" s="75"/>
      <c r="HI174" s="75"/>
      <c r="HJ174" s="75"/>
      <c r="HK174" s="75"/>
      <c r="HL174" s="75"/>
      <c r="HM174" s="75"/>
      <c r="HN174" s="75"/>
      <c r="HO174" s="75"/>
      <c r="HP174" s="75"/>
      <c r="HQ174" s="75"/>
      <c r="HR174" s="75"/>
      <c r="HS174" s="75"/>
      <c r="HT174" s="75"/>
      <c r="HU174" s="75"/>
      <c r="HV174" s="75"/>
      <c r="HW174" s="75"/>
      <c r="HX174" s="75"/>
      <c r="HY174" s="75"/>
      <c r="HZ174" s="75"/>
      <c r="IA174" s="75"/>
      <c r="IB174" s="75"/>
      <c r="IC174" s="75"/>
      <c r="ID174" s="75"/>
      <c r="IE174" s="75"/>
      <c r="IF174" s="75"/>
      <c r="IG174" s="75"/>
      <c r="IH174" s="75"/>
      <c r="II174" s="75"/>
      <c r="IJ174" s="75"/>
      <c r="IK174" s="75"/>
      <c r="IL174" s="75"/>
      <c r="IM174" s="75"/>
      <c r="IN174" s="75"/>
      <c r="IO174" s="75"/>
      <c r="IP174" s="75"/>
      <c r="IQ174" s="75"/>
    </row>
    <row r="175" spans="1:251" ht="27.75" customHeight="1">
      <c r="A175" s="1232"/>
      <c r="B175" s="1225"/>
      <c r="C175" s="1226"/>
      <c r="D175" s="1227"/>
      <c r="E175" s="340"/>
      <c r="F175" s="341"/>
      <c r="G175" s="195">
        <f t="shared" si="34"/>
        <v>0</v>
      </c>
      <c r="H175" s="342"/>
      <c r="I175" s="677"/>
      <c r="J175" s="685"/>
      <c r="K175" s="335">
        <f t="shared" si="35"/>
        <v>0</v>
      </c>
      <c r="L175" s="337"/>
      <c r="M175" s="338">
        <v>0</v>
      </c>
      <c r="N175" s="339">
        <v>0</v>
      </c>
      <c r="O175" s="195">
        <f>-N175</f>
        <v>0</v>
      </c>
      <c r="P175" s="342"/>
      <c r="Q175" s="332">
        <f>E175+I175+M176</f>
        <v>0</v>
      </c>
      <c r="R175" s="332">
        <f t="shared" si="39"/>
        <v>0</v>
      </c>
      <c r="S175" s="333">
        <f t="shared" si="39"/>
        <v>0</v>
      </c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  <c r="CG175" s="75"/>
      <c r="CH175" s="75"/>
      <c r="CI175" s="75"/>
      <c r="CJ175" s="75"/>
      <c r="CK175" s="75"/>
      <c r="CL175" s="75"/>
      <c r="CM175" s="75"/>
      <c r="CN175" s="75"/>
      <c r="CO175" s="75"/>
      <c r="CP175" s="75"/>
      <c r="CQ175" s="75"/>
      <c r="CR175" s="75"/>
      <c r="CS175" s="75"/>
      <c r="CT175" s="75"/>
      <c r="CU175" s="75"/>
      <c r="CV175" s="75"/>
      <c r="CW175" s="75"/>
      <c r="CX175" s="75"/>
      <c r="CY175" s="75"/>
      <c r="CZ175" s="75"/>
      <c r="DA175" s="75"/>
      <c r="DB175" s="75"/>
      <c r="DC175" s="75"/>
      <c r="DD175" s="75"/>
      <c r="DE175" s="75"/>
      <c r="DF175" s="75"/>
      <c r="DG175" s="75"/>
      <c r="DH175" s="75"/>
      <c r="DI175" s="75"/>
      <c r="DJ175" s="75"/>
      <c r="DK175" s="75"/>
      <c r="DL175" s="75"/>
      <c r="DM175" s="75"/>
      <c r="DN175" s="75"/>
      <c r="DO175" s="75"/>
      <c r="DP175" s="75"/>
      <c r="DQ175" s="75"/>
      <c r="DR175" s="75"/>
      <c r="DS175" s="75"/>
      <c r="DT175" s="75"/>
      <c r="DU175" s="75"/>
      <c r="DV175" s="75"/>
      <c r="DW175" s="75"/>
      <c r="DX175" s="75"/>
      <c r="DY175" s="75"/>
      <c r="DZ175" s="75"/>
      <c r="EA175" s="75"/>
      <c r="EB175" s="75"/>
      <c r="EC175" s="75"/>
      <c r="ED175" s="75"/>
      <c r="EE175" s="75"/>
      <c r="EF175" s="75"/>
      <c r="EG175" s="75"/>
      <c r="EH175" s="75"/>
      <c r="EI175" s="75"/>
      <c r="EJ175" s="75"/>
      <c r="EK175" s="75"/>
      <c r="EL175" s="75"/>
      <c r="EM175" s="75"/>
      <c r="EN175" s="75"/>
      <c r="EO175" s="75"/>
      <c r="EP175" s="75"/>
      <c r="EQ175" s="75"/>
      <c r="ER175" s="75"/>
      <c r="ES175" s="75"/>
      <c r="ET175" s="75"/>
      <c r="EU175" s="75"/>
      <c r="EV175" s="75"/>
      <c r="EW175" s="75"/>
      <c r="EX175" s="75"/>
      <c r="EY175" s="75"/>
      <c r="EZ175" s="75"/>
      <c r="FA175" s="75"/>
      <c r="FB175" s="75"/>
      <c r="FC175" s="75"/>
      <c r="FD175" s="75"/>
      <c r="FE175" s="75"/>
      <c r="FF175" s="75"/>
      <c r="FG175" s="75"/>
      <c r="FH175" s="75"/>
      <c r="FI175" s="75"/>
      <c r="FJ175" s="75"/>
      <c r="FK175" s="75"/>
      <c r="FL175" s="75"/>
      <c r="FM175" s="75"/>
      <c r="FN175" s="75"/>
      <c r="FO175" s="75"/>
      <c r="FP175" s="75"/>
      <c r="FQ175" s="75"/>
      <c r="FR175" s="75"/>
      <c r="FS175" s="75"/>
      <c r="FT175" s="75"/>
      <c r="FU175" s="75"/>
      <c r="FV175" s="75"/>
      <c r="FW175" s="75"/>
      <c r="FX175" s="75"/>
      <c r="FY175" s="75"/>
      <c r="FZ175" s="75"/>
      <c r="GA175" s="75"/>
      <c r="GB175" s="75"/>
      <c r="GC175" s="75"/>
      <c r="GD175" s="75"/>
      <c r="GE175" s="75"/>
      <c r="GF175" s="75"/>
      <c r="GG175" s="75"/>
      <c r="GH175" s="75"/>
      <c r="GI175" s="75"/>
      <c r="GJ175" s="75"/>
      <c r="GK175" s="75"/>
      <c r="GL175" s="75"/>
      <c r="GM175" s="75"/>
      <c r="GN175" s="75"/>
      <c r="GO175" s="75"/>
      <c r="GP175" s="75"/>
      <c r="GQ175" s="75"/>
      <c r="GR175" s="75"/>
      <c r="GS175" s="75"/>
      <c r="GT175" s="75"/>
      <c r="GU175" s="75"/>
      <c r="GV175" s="75"/>
      <c r="GW175" s="75"/>
      <c r="GX175" s="75"/>
      <c r="GY175" s="75"/>
      <c r="GZ175" s="75"/>
      <c r="HA175" s="75"/>
      <c r="HB175" s="75"/>
      <c r="HC175" s="75"/>
      <c r="HD175" s="75"/>
      <c r="HE175" s="75"/>
      <c r="HF175" s="75"/>
      <c r="HG175" s="75"/>
      <c r="HH175" s="75"/>
      <c r="HI175" s="75"/>
      <c r="HJ175" s="75"/>
      <c r="HK175" s="75"/>
      <c r="HL175" s="75"/>
      <c r="HM175" s="75"/>
      <c r="HN175" s="75"/>
      <c r="HO175" s="75"/>
      <c r="HP175" s="75"/>
      <c r="HQ175" s="75"/>
      <c r="HR175" s="75"/>
      <c r="HS175" s="75"/>
      <c r="HT175" s="75"/>
      <c r="HU175" s="75"/>
      <c r="HV175" s="75"/>
      <c r="HW175" s="75"/>
      <c r="HX175" s="75"/>
      <c r="HY175" s="75"/>
      <c r="HZ175" s="75"/>
      <c r="IA175" s="75"/>
      <c r="IB175" s="75"/>
      <c r="IC175" s="75"/>
      <c r="ID175" s="75"/>
      <c r="IE175" s="75"/>
      <c r="IF175" s="75"/>
      <c r="IG175" s="75"/>
      <c r="IH175" s="75"/>
      <c r="II175" s="75"/>
      <c r="IJ175" s="75"/>
      <c r="IK175" s="75"/>
      <c r="IL175" s="75"/>
      <c r="IM175" s="75"/>
      <c r="IN175" s="75"/>
      <c r="IO175" s="75"/>
      <c r="IP175" s="75"/>
      <c r="IQ175" s="75"/>
    </row>
    <row r="176" spans="1:251" ht="24" customHeight="1">
      <c r="A176" s="1232"/>
      <c r="B176" s="1225"/>
      <c r="C176" s="1226"/>
      <c r="D176" s="1227"/>
      <c r="E176" s="340"/>
      <c r="F176" s="341"/>
      <c r="G176" s="195">
        <v>0</v>
      </c>
      <c r="H176" s="342"/>
      <c r="I176" s="677"/>
      <c r="J176" s="685"/>
      <c r="K176" s="335">
        <f t="shared" si="35"/>
        <v>0</v>
      </c>
      <c r="L176" s="337"/>
      <c r="M176" s="338"/>
      <c r="N176" s="339">
        <v>0</v>
      </c>
      <c r="O176" s="195">
        <f t="shared" si="36"/>
        <v>0</v>
      </c>
      <c r="P176" s="342"/>
      <c r="Q176" s="332">
        <f t="shared" si="39"/>
        <v>0</v>
      </c>
      <c r="R176" s="332">
        <f t="shared" si="39"/>
        <v>0</v>
      </c>
      <c r="S176" s="333">
        <f t="shared" si="39"/>
        <v>0</v>
      </c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5"/>
      <c r="CA176" s="75"/>
      <c r="CB176" s="75"/>
      <c r="CC176" s="75"/>
      <c r="CD176" s="75"/>
      <c r="CE176" s="75"/>
      <c r="CF176" s="75"/>
      <c r="CG176" s="75"/>
      <c r="CH176" s="75"/>
      <c r="CI176" s="75"/>
      <c r="CJ176" s="75"/>
      <c r="CK176" s="75"/>
      <c r="CL176" s="75"/>
      <c r="CM176" s="75"/>
      <c r="CN176" s="75"/>
      <c r="CO176" s="75"/>
      <c r="CP176" s="75"/>
      <c r="CQ176" s="75"/>
      <c r="CR176" s="75"/>
      <c r="CS176" s="75"/>
      <c r="CT176" s="75"/>
      <c r="CU176" s="75"/>
      <c r="CV176" s="75"/>
      <c r="CW176" s="75"/>
      <c r="CX176" s="75"/>
      <c r="CY176" s="75"/>
      <c r="CZ176" s="75"/>
      <c r="DA176" s="75"/>
      <c r="DB176" s="75"/>
      <c r="DC176" s="75"/>
      <c r="DD176" s="75"/>
      <c r="DE176" s="75"/>
      <c r="DF176" s="75"/>
      <c r="DG176" s="75"/>
      <c r="DH176" s="75"/>
      <c r="DI176" s="75"/>
      <c r="DJ176" s="75"/>
      <c r="DK176" s="75"/>
      <c r="DL176" s="75"/>
      <c r="DM176" s="75"/>
      <c r="DN176" s="75"/>
      <c r="DO176" s="75"/>
      <c r="DP176" s="75"/>
      <c r="DQ176" s="75"/>
      <c r="DR176" s="75"/>
      <c r="DS176" s="75"/>
      <c r="DT176" s="75"/>
      <c r="DU176" s="75"/>
      <c r="DV176" s="75"/>
      <c r="DW176" s="75"/>
      <c r="DX176" s="75"/>
      <c r="DY176" s="75"/>
      <c r="DZ176" s="75"/>
      <c r="EA176" s="75"/>
      <c r="EB176" s="75"/>
      <c r="EC176" s="75"/>
      <c r="ED176" s="75"/>
      <c r="EE176" s="75"/>
      <c r="EF176" s="75"/>
      <c r="EG176" s="75"/>
      <c r="EH176" s="75"/>
      <c r="EI176" s="75"/>
      <c r="EJ176" s="75"/>
      <c r="EK176" s="75"/>
      <c r="EL176" s="75"/>
      <c r="EM176" s="75"/>
      <c r="EN176" s="75"/>
      <c r="EO176" s="75"/>
      <c r="EP176" s="75"/>
      <c r="EQ176" s="75"/>
      <c r="ER176" s="75"/>
      <c r="ES176" s="75"/>
      <c r="ET176" s="75"/>
      <c r="EU176" s="75"/>
      <c r="EV176" s="75"/>
      <c r="EW176" s="75"/>
      <c r="EX176" s="75"/>
      <c r="EY176" s="75"/>
      <c r="EZ176" s="75"/>
      <c r="FA176" s="75"/>
      <c r="FB176" s="75"/>
      <c r="FC176" s="75"/>
      <c r="FD176" s="75"/>
      <c r="FE176" s="75"/>
      <c r="FF176" s="75"/>
      <c r="FG176" s="75"/>
      <c r="FH176" s="75"/>
      <c r="FI176" s="75"/>
      <c r="FJ176" s="75"/>
      <c r="FK176" s="75"/>
      <c r="FL176" s="75"/>
      <c r="FM176" s="75"/>
      <c r="FN176" s="75"/>
      <c r="FO176" s="75"/>
      <c r="FP176" s="75"/>
      <c r="FQ176" s="75"/>
      <c r="FR176" s="75"/>
      <c r="FS176" s="75"/>
      <c r="FT176" s="75"/>
      <c r="FU176" s="75"/>
      <c r="FV176" s="75"/>
      <c r="FW176" s="75"/>
      <c r="FX176" s="75"/>
      <c r="FY176" s="75"/>
      <c r="FZ176" s="75"/>
      <c r="GA176" s="75"/>
      <c r="GB176" s="75"/>
      <c r="GC176" s="75"/>
      <c r="GD176" s="75"/>
      <c r="GE176" s="75"/>
      <c r="GF176" s="75"/>
      <c r="GG176" s="75"/>
      <c r="GH176" s="75"/>
      <c r="GI176" s="75"/>
      <c r="GJ176" s="75"/>
      <c r="GK176" s="75"/>
      <c r="GL176" s="75"/>
      <c r="GM176" s="75"/>
      <c r="GN176" s="75"/>
      <c r="GO176" s="75"/>
      <c r="GP176" s="75"/>
      <c r="GQ176" s="75"/>
      <c r="GR176" s="75"/>
      <c r="GS176" s="75"/>
      <c r="GT176" s="75"/>
      <c r="GU176" s="75"/>
      <c r="GV176" s="75"/>
      <c r="GW176" s="75"/>
      <c r="GX176" s="75"/>
      <c r="GY176" s="75"/>
      <c r="GZ176" s="75"/>
      <c r="HA176" s="75"/>
      <c r="HB176" s="75"/>
      <c r="HC176" s="75"/>
      <c r="HD176" s="75"/>
      <c r="HE176" s="75"/>
      <c r="HF176" s="75"/>
      <c r="HG176" s="75"/>
      <c r="HH176" s="75"/>
      <c r="HI176" s="75"/>
      <c r="HJ176" s="75"/>
      <c r="HK176" s="75"/>
      <c r="HL176" s="75"/>
      <c r="HM176" s="75"/>
      <c r="HN176" s="75"/>
      <c r="HO176" s="75"/>
      <c r="HP176" s="75"/>
      <c r="HQ176" s="75"/>
      <c r="HR176" s="75"/>
      <c r="HS176" s="75"/>
      <c r="HT176" s="75"/>
      <c r="HU176" s="75"/>
      <c r="HV176" s="75"/>
      <c r="HW176" s="75"/>
      <c r="HX176" s="75"/>
      <c r="HY176" s="75"/>
      <c r="HZ176" s="75"/>
      <c r="IA176" s="75"/>
      <c r="IB176" s="75"/>
      <c r="IC176" s="75"/>
      <c r="ID176" s="75"/>
      <c r="IE176" s="75"/>
      <c r="IF176" s="75"/>
      <c r="IG176" s="75"/>
      <c r="IH176" s="75"/>
      <c r="II176" s="75"/>
      <c r="IJ176" s="75"/>
      <c r="IK176" s="75"/>
      <c r="IL176" s="75"/>
      <c r="IM176" s="75"/>
      <c r="IN176" s="75"/>
      <c r="IO176" s="75"/>
      <c r="IP176" s="75"/>
      <c r="IQ176" s="75"/>
    </row>
    <row r="177" spans="1:251" ht="24.75" customHeight="1">
      <c r="A177" s="1232"/>
      <c r="B177" s="1225"/>
      <c r="C177" s="1226"/>
      <c r="D177" s="1227"/>
      <c r="E177" s="340"/>
      <c r="F177" s="341"/>
      <c r="G177" s="195">
        <f t="shared" si="34"/>
        <v>0</v>
      </c>
      <c r="H177" s="342"/>
      <c r="I177" s="677"/>
      <c r="J177" s="685"/>
      <c r="K177" s="335">
        <f t="shared" si="35"/>
        <v>0</v>
      </c>
      <c r="L177" s="337"/>
      <c r="M177" s="338"/>
      <c r="N177" s="339">
        <v>0</v>
      </c>
      <c r="O177" s="195">
        <f t="shared" si="36"/>
        <v>0</v>
      </c>
      <c r="P177" s="342"/>
      <c r="Q177" s="332">
        <f t="shared" si="39"/>
        <v>0</v>
      </c>
      <c r="R177" s="332">
        <f t="shared" si="39"/>
        <v>0</v>
      </c>
      <c r="S177" s="333">
        <f t="shared" si="39"/>
        <v>0</v>
      </c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5"/>
      <c r="CA177" s="75"/>
      <c r="CB177" s="75"/>
      <c r="CC177" s="75"/>
      <c r="CD177" s="75"/>
      <c r="CE177" s="75"/>
      <c r="CF177" s="75"/>
      <c r="CG177" s="75"/>
      <c r="CH177" s="75"/>
      <c r="CI177" s="75"/>
      <c r="CJ177" s="75"/>
      <c r="CK177" s="75"/>
      <c r="CL177" s="75"/>
      <c r="CM177" s="75"/>
      <c r="CN177" s="75"/>
      <c r="CO177" s="75"/>
      <c r="CP177" s="75"/>
      <c r="CQ177" s="75"/>
      <c r="CR177" s="75"/>
      <c r="CS177" s="75"/>
      <c r="CT177" s="75"/>
      <c r="CU177" s="75"/>
      <c r="CV177" s="75"/>
      <c r="CW177" s="75"/>
      <c r="CX177" s="75"/>
      <c r="CY177" s="75"/>
      <c r="CZ177" s="75"/>
      <c r="DA177" s="75"/>
      <c r="DB177" s="75"/>
      <c r="DC177" s="75"/>
      <c r="DD177" s="75"/>
      <c r="DE177" s="75"/>
      <c r="DF177" s="75"/>
      <c r="DG177" s="75"/>
      <c r="DH177" s="75"/>
      <c r="DI177" s="75"/>
      <c r="DJ177" s="75"/>
      <c r="DK177" s="75"/>
      <c r="DL177" s="75"/>
      <c r="DM177" s="75"/>
      <c r="DN177" s="75"/>
      <c r="DO177" s="75"/>
      <c r="DP177" s="75"/>
      <c r="DQ177" s="75"/>
      <c r="DR177" s="75"/>
      <c r="DS177" s="75"/>
      <c r="DT177" s="75"/>
      <c r="DU177" s="75"/>
      <c r="DV177" s="75"/>
      <c r="DW177" s="75"/>
      <c r="DX177" s="75"/>
      <c r="DY177" s="75"/>
      <c r="DZ177" s="75"/>
      <c r="EA177" s="75"/>
      <c r="EB177" s="75"/>
      <c r="EC177" s="75"/>
      <c r="ED177" s="75"/>
      <c r="EE177" s="75"/>
      <c r="EF177" s="75"/>
      <c r="EG177" s="75"/>
      <c r="EH177" s="75"/>
      <c r="EI177" s="75"/>
      <c r="EJ177" s="75"/>
      <c r="EK177" s="75"/>
      <c r="EL177" s="75"/>
      <c r="EM177" s="75"/>
      <c r="EN177" s="75"/>
      <c r="EO177" s="75"/>
      <c r="EP177" s="75"/>
      <c r="EQ177" s="75"/>
      <c r="ER177" s="75"/>
      <c r="ES177" s="75"/>
      <c r="ET177" s="75"/>
      <c r="EU177" s="75"/>
      <c r="EV177" s="75"/>
      <c r="EW177" s="75"/>
      <c r="EX177" s="75"/>
      <c r="EY177" s="75"/>
      <c r="EZ177" s="75"/>
      <c r="FA177" s="75"/>
      <c r="FB177" s="75"/>
      <c r="FC177" s="75"/>
      <c r="FD177" s="75"/>
      <c r="FE177" s="75"/>
      <c r="FF177" s="75"/>
      <c r="FG177" s="75"/>
      <c r="FH177" s="75"/>
      <c r="FI177" s="75"/>
      <c r="FJ177" s="75"/>
      <c r="FK177" s="75"/>
      <c r="FL177" s="75"/>
      <c r="FM177" s="75"/>
      <c r="FN177" s="75"/>
      <c r="FO177" s="75"/>
      <c r="FP177" s="75"/>
      <c r="FQ177" s="75"/>
      <c r="FR177" s="75"/>
      <c r="FS177" s="75"/>
      <c r="FT177" s="75"/>
      <c r="FU177" s="75"/>
      <c r="FV177" s="75"/>
      <c r="FW177" s="75"/>
      <c r="FX177" s="75"/>
      <c r="FY177" s="75"/>
      <c r="FZ177" s="75"/>
      <c r="GA177" s="75"/>
      <c r="GB177" s="75"/>
      <c r="GC177" s="75"/>
      <c r="GD177" s="75"/>
      <c r="GE177" s="75"/>
      <c r="GF177" s="75"/>
      <c r="GG177" s="75"/>
      <c r="GH177" s="75"/>
      <c r="GI177" s="75"/>
      <c r="GJ177" s="75"/>
      <c r="GK177" s="75"/>
      <c r="GL177" s="75"/>
      <c r="GM177" s="75"/>
      <c r="GN177" s="75"/>
      <c r="GO177" s="75"/>
      <c r="GP177" s="75"/>
      <c r="GQ177" s="75"/>
      <c r="GR177" s="75"/>
      <c r="GS177" s="75"/>
      <c r="GT177" s="75"/>
      <c r="GU177" s="75"/>
      <c r="GV177" s="75"/>
      <c r="GW177" s="75"/>
      <c r="GX177" s="75"/>
      <c r="GY177" s="75"/>
      <c r="GZ177" s="75"/>
      <c r="HA177" s="75"/>
      <c r="HB177" s="75"/>
      <c r="HC177" s="75"/>
      <c r="HD177" s="75"/>
      <c r="HE177" s="75"/>
      <c r="HF177" s="75"/>
      <c r="HG177" s="75"/>
      <c r="HH177" s="75"/>
      <c r="HI177" s="75"/>
      <c r="HJ177" s="75"/>
      <c r="HK177" s="75"/>
      <c r="HL177" s="75"/>
      <c r="HM177" s="75"/>
      <c r="HN177" s="75"/>
      <c r="HO177" s="75"/>
      <c r="HP177" s="75"/>
      <c r="HQ177" s="75"/>
      <c r="HR177" s="75"/>
      <c r="HS177" s="75"/>
      <c r="HT177" s="75"/>
      <c r="HU177" s="75"/>
      <c r="HV177" s="75"/>
      <c r="HW177" s="75"/>
      <c r="HX177" s="75"/>
      <c r="HY177" s="75"/>
      <c r="HZ177" s="75"/>
      <c r="IA177" s="75"/>
      <c r="IB177" s="75"/>
      <c r="IC177" s="75"/>
      <c r="ID177" s="75"/>
      <c r="IE177" s="75"/>
      <c r="IF177" s="75"/>
      <c r="IG177" s="75"/>
      <c r="IH177" s="75"/>
      <c r="II177" s="75"/>
      <c r="IJ177" s="75"/>
      <c r="IK177" s="75"/>
      <c r="IL177" s="75"/>
      <c r="IM177" s="75"/>
      <c r="IN177" s="75"/>
      <c r="IO177" s="75"/>
      <c r="IP177" s="75"/>
      <c r="IQ177" s="75"/>
    </row>
    <row r="178" spans="1:251" ht="36" customHeight="1">
      <c r="A178" s="1232"/>
      <c r="B178" s="1236"/>
      <c r="C178" s="1237"/>
      <c r="D178" s="1238"/>
      <c r="E178" s="340"/>
      <c r="F178" s="341"/>
      <c r="G178" s="195">
        <f t="shared" si="34"/>
        <v>0</v>
      </c>
      <c r="H178" s="341"/>
      <c r="I178" s="677"/>
      <c r="J178" s="685"/>
      <c r="K178" s="335">
        <f t="shared" si="35"/>
        <v>0</v>
      </c>
      <c r="L178" s="343"/>
      <c r="M178" s="338"/>
      <c r="N178" s="339">
        <v>0</v>
      </c>
      <c r="O178" s="195">
        <f t="shared" si="36"/>
        <v>0</v>
      </c>
      <c r="P178" s="341"/>
      <c r="Q178" s="332">
        <f t="shared" si="39"/>
        <v>0</v>
      </c>
      <c r="R178" s="332">
        <f t="shared" si="39"/>
        <v>0</v>
      </c>
      <c r="S178" s="333">
        <f t="shared" si="39"/>
        <v>0</v>
      </c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5"/>
      <c r="CO178" s="75"/>
      <c r="CP178" s="75"/>
      <c r="CQ178" s="75"/>
      <c r="CR178" s="75"/>
      <c r="CS178" s="75"/>
      <c r="CT178" s="75"/>
      <c r="CU178" s="75"/>
      <c r="CV178" s="75"/>
      <c r="CW178" s="75"/>
      <c r="CX178" s="75"/>
      <c r="CY178" s="75"/>
      <c r="CZ178" s="75"/>
      <c r="DA178" s="75"/>
      <c r="DB178" s="75"/>
      <c r="DC178" s="75"/>
      <c r="DD178" s="75"/>
      <c r="DE178" s="75"/>
      <c r="DF178" s="75"/>
      <c r="DG178" s="75"/>
      <c r="DH178" s="75"/>
      <c r="DI178" s="75"/>
      <c r="DJ178" s="75"/>
      <c r="DK178" s="75"/>
      <c r="DL178" s="75"/>
      <c r="DM178" s="75"/>
      <c r="DN178" s="75"/>
      <c r="DO178" s="75"/>
      <c r="DP178" s="75"/>
      <c r="DQ178" s="75"/>
      <c r="DR178" s="75"/>
      <c r="DS178" s="75"/>
      <c r="DT178" s="75"/>
      <c r="DU178" s="75"/>
      <c r="DV178" s="75"/>
      <c r="DW178" s="75"/>
      <c r="DX178" s="75"/>
      <c r="DY178" s="75"/>
      <c r="DZ178" s="75"/>
      <c r="EA178" s="75"/>
      <c r="EB178" s="75"/>
      <c r="EC178" s="75"/>
      <c r="ED178" s="75"/>
      <c r="EE178" s="75"/>
      <c r="EF178" s="75"/>
      <c r="EG178" s="75"/>
      <c r="EH178" s="75"/>
      <c r="EI178" s="75"/>
      <c r="EJ178" s="75"/>
      <c r="EK178" s="75"/>
      <c r="EL178" s="75"/>
      <c r="EM178" s="75"/>
      <c r="EN178" s="75"/>
      <c r="EO178" s="75"/>
      <c r="EP178" s="75"/>
      <c r="EQ178" s="75"/>
      <c r="ER178" s="75"/>
      <c r="ES178" s="75"/>
      <c r="ET178" s="75"/>
      <c r="EU178" s="75"/>
      <c r="EV178" s="75"/>
      <c r="EW178" s="75"/>
      <c r="EX178" s="75"/>
      <c r="EY178" s="75"/>
      <c r="EZ178" s="75"/>
      <c r="FA178" s="75"/>
      <c r="FB178" s="75"/>
      <c r="FC178" s="75"/>
      <c r="FD178" s="75"/>
      <c r="FE178" s="75"/>
      <c r="FF178" s="75"/>
      <c r="FG178" s="75"/>
      <c r="FH178" s="75"/>
      <c r="FI178" s="75"/>
      <c r="FJ178" s="75"/>
      <c r="FK178" s="75"/>
      <c r="FL178" s="75"/>
      <c r="FM178" s="75"/>
      <c r="FN178" s="75"/>
      <c r="FO178" s="75"/>
      <c r="FP178" s="75"/>
      <c r="FQ178" s="75"/>
      <c r="FR178" s="75"/>
      <c r="FS178" s="75"/>
      <c r="FT178" s="75"/>
      <c r="FU178" s="75"/>
      <c r="FV178" s="75"/>
      <c r="FW178" s="75"/>
      <c r="FX178" s="75"/>
      <c r="FY178" s="75"/>
      <c r="FZ178" s="75"/>
      <c r="GA178" s="75"/>
      <c r="GB178" s="75"/>
      <c r="GC178" s="75"/>
      <c r="GD178" s="75"/>
      <c r="GE178" s="75"/>
      <c r="GF178" s="75"/>
      <c r="GG178" s="75"/>
      <c r="GH178" s="75"/>
      <c r="GI178" s="75"/>
      <c r="GJ178" s="75"/>
      <c r="GK178" s="75"/>
      <c r="GL178" s="75"/>
      <c r="GM178" s="75"/>
      <c r="GN178" s="75"/>
      <c r="GO178" s="75"/>
      <c r="GP178" s="75"/>
      <c r="GQ178" s="75"/>
      <c r="GR178" s="75"/>
      <c r="GS178" s="75"/>
      <c r="GT178" s="75"/>
      <c r="GU178" s="75"/>
      <c r="GV178" s="75"/>
      <c r="GW178" s="75"/>
      <c r="GX178" s="75"/>
      <c r="GY178" s="75"/>
      <c r="GZ178" s="75"/>
      <c r="HA178" s="75"/>
      <c r="HB178" s="75"/>
      <c r="HC178" s="75"/>
      <c r="HD178" s="75"/>
      <c r="HE178" s="75"/>
      <c r="HF178" s="75"/>
      <c r="HG178" s="75"/>
      <c r="HH178" s="75"/>
      <c r="HI178" s="75"/>
      <c r="HJ178" s="75"/>
      <c r="HK178" s="75"/>
      <c r="HL178" s="75"/>
      <c r="HM178" s="75"/>
      <c r="HN178" s="75"/>
      <c r="HO178" s="75"/>
      <c r="HP178" s="75"/>
      <c r="HQ178" s="75"/>
      <c r="HR178" s="75"/>
      <c r="HS178" s="75"/>
      <c r="HT178" s="75"/>
      <c r="HU178" s="75"/>
      <c r="HV178" s="75"/>
      <c r="HW178" s="75"/>
      <c r="HX178" s="75"/>
      <c r="HY178" s="75"/>
      <c r="HZ178" s="75"/>
      <c r="IA178" s="75"/>
      <c r="IB178" s="75"/>
      <c r="IC178" s="75"/>
      <c r="ID178" s="75"/>
      <c r="IE178" s="75"/>
      <c r="IF178" s="75"/>
      <c r="IG178" s="75"/>
      <c r="IH178" s="75"/>
      <c r="II178" s="75"/>
      <c r="IJ178" s="75"/>
      <c r="IK178" s="75"/>
      <c r="IL178" s="75"/>
      <c r="IM178" s="75"/>
      <c r="IN178" s="75"/>
      <c r="IO178" s="75"/>
      <c r="IP178" s="75"/>
      <c r="IQ178" s="75"/>
    </row>
    <row r="179" spans="1:251" ht="30" customHeight="1" thickBot="1">
      <c r="A179" s="1232"/>
      <c r="B179" s="1225"/>
      <c r="C179" s="1226"/>
      <c r="D179" s="1227"/>
      <c r="E179" s="344"/>
      <c r="F179" s="345"/>
      <c r="G179" s="223">
        <f t="shared" si="34"/>
        <v>0</v>
      </c>
      <c r="H179" s="345"/>
      <c r="I179" s="678"/>
      <c r="J179" s="686"/>
      <c r="K179" s="341">
        <f t="shared" si="35"/>
        <v>0</v>
      </c>
      <c r="L179" s="345"/>
      <c r="M179" s="346"/>
      <c r="N179" s="339">
        <v>0</v>
      </c>
      <c r="O179" s="223">
        <f t="shared" si="36"/>
        <v>0</v>
      </c>
      <c r="P179" s="345"/>
      <c r="Q179" s="347">
        <f t="shared" si="39"/>
        <v>0</v>
      </c>
      <c r="R179" s="347">
        <f t="shared" si="39"/>
        <v>0</v>
      </c>
      <c r="S179" s="327">
        <f t="shared" si="39"/>
        <v>0</v>
      </c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  <c r="BM179" s="75"/>
      <c r="BN179" s="75"/>
      <c r="BO179" s="75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5"/>
      <c r="CA179" s="75"/>
      <c r="CB179" s="75"/>
      <c r="CC179" s="75"/>
      <c r="CD179" s="75"/>
      <c r="CE179" s="75"/>
      <c r="CF179" s="75"/>
      <c r="CG179" s="75"/>
      <c r="CH179" s="75"/>
      <c r="CI179" s="75"/>
      <c r="CJ179" s="75"/>
      <c r="CK179" s="75"/>
      <c r="CL179" s="75"/>
      <c r="CM179" s="75"/>
      <c r="CN179" s="75"/>
      <c r="CO179" s="75"/>
      <c r="CP179" s="75"/>
      <c r="CQ179" s="75"/>
      <c r="CR179" s="75"/>
      <c r="CS179" s="75"/>
      <c r="CT179" s="75"/>
      <c r="CU179" s="75"/>
      <c r="CV179" s="75"/>
      <c r="CW179" s="75"/>
      <c r="CX179" s="75"/>
      <c r="CY179" s="75"/>
      <c r="CZ179" s="75"/>
      <c r="DA179" s="75"/>
      <c r="DB179" s="75"/>
      <c r="DC179" s="75"/>
      <c r="DD179" s="75"/>
      <c r="DE179" s="75"/>
      <c r="DF179" s="75"/>
      <c r="DG179" s="75"/>
      <c r="DH179" s="75"/>
      <c r="DI179" s="75"/>
      <c r="DJ179" s="75"/>
      <c r="DK179" s="75"/>
      <c r="DL179" s="75"/>
      <c r="DM179" s="75"/>
      <c r="DN179" s="75"/>
      <c r="DO179" s="75"/>
      <c r="DP179" s="75"/>
      <c r="DQ179" s="75"/>
      <c r="DR179" s="75"/>
      <c r="DS179" s="75"/>
      <c r="DT179" s="75"/>
      <c r="DU179" s="75"/>
      <c r="DV179" s="75"/>
      <c r="DW179" s="75"/>
      <c r="DX179" s="75"/>
      <c r="DY179" s="75"/>
      <c r="DZ179" s="75"/>
      <c r="EA179" s="75"/>
      <c r="EB179" s="75"/>
      <c r="EC179" s="75"/>
      <c r="ED179" s="75"/>
      <c r="EE179" s="75"/>
      <c r="EF179" s="75"/>
      <c r="EG179" s="75"/>
      <c r="EH179" s="75"/>
      <c r="EI179" s="75"/>
      <c r="EJ179" s="75"/>
      <c r="EK179" s="75"/>
      <c r="EL179" s="75"/>
      <c r="EM179" s="75"/>
      <c r="EN179" s="75"/>
      <c r="EO179" s="75"/>
      <c r="EP179" s="75"/>
      <c r="EQ179" s="75"/>
      <c r="ER179" s="75"/>
      <c r="ES179" s="75"/>
      <c r="ET179" s="75"/>
      <c r="EU179" s="75"/>
      <c r="EV179" s="75"/>
      <c r="EW179" s="75"/>
      <c r="EX179" s="75"/>
      <c r="EY179" s="75"/>
      <c r="EZ179" s="75"/>
      <c r="FA179" s="75"/>
      <c r="FB179" s="75"/>
      <c r="FC179" s="75"/>
      <c r="FD179" s="75"/>
      <c r="FE179" s="75"/>
      <c r="FF179" s="75"/>
      <c r="FG179" s="75"/>
      <c r="FH179" s="75"/>
      <c r="FI179" s="75"/>
      <c r="FJ179" s="75"/>
      <c r="FK179" s="75"/>
      <c r="FL179" s="75"/>
      <c r="FM179" s="75"/>
      <c r="FN179" s="75"/>
      <c r="FO179" s="75"/>
      <c r="FP179" s="75"/>
      <c r="FQ179" s="75"/>
      <c r="FR179" s="75"/>
      <c r="FS179" s="75"/>
      <c r="FT179" s="75"/>
      <c r="FU179" s="75"/>
      <c r="FV179" s="75"/>
      <c r="FW179" s="75"/>
      <c r="FX179" s="75"/>
      <c r="FY179" s="75"/>
      <c r="FZ179" s="75"/>
      <c r="GA179" s="75"/>
      <c r="GB179" s="75"/>
      <c r="GC179" s="75"/>
      <c r="GD179" s="75"/>
      <c r="GE179" s="75"/>
      <c r="GF179" s="75"/>
      <c r="GG179" s="75"/>
      <c r="GH179" s="75"/>
      <c r="GI179" s="75"/>
      <c r="GJ179" s="75"/>
      <c r="GK179" s="75"/>
      <c r="GL179" s="75"/>
      <c r="GM179" s="75"/>
      <c r="GN179" s="75"/>
      <c r="GO179" s="75"/>
      <c r="GP179" s="75"/>
      <c r="GQ179" s="75"/>
      <c r="GR179" s="75"/>
      <c r="GS179" s="75"/>
      <c r="GT179" s="75"/>
      <c r="GU179" s="75"/>
      <c r="GV179" s="75"/>
      <c r="GW179" s="75"/>
      <c r="GX179" s="75"/>
      <c r="GY179" s="75"/>
      <c r="GZ179" s="75"/>
      <c r="HA179" s="75"/>
      <c r="HB179" s="75"/>
      <c r="HC179" s="75"/>
      <c r="HD179" s="75"/>
      <c r="HE179" s="75"/>
      <c r="HF179" s="75"/>
      <c r="HG179" s="75"/>
      <c r="HH179" s="75"/>
      <c r="HI179" s="75"/>
      <c r="HJ179" s="75"/>
      <c r="HK179" s="75"/>
      <c r="HL179" s="75"/>
      <c r="HM179" s="75"/>
      <c r="HN179" s="75"/>
      <c r="HO179" s="75"/>
      <c r="HP179" s="75"/>
      <c r="HQ179" s="75"/>
      <c r="HR179" s="75"/>
      <c r="HS179" s="75"/>
      <c r="HT179" s="75"/>
      <c r="HU179" s="75"/>
      <c r="HV179" s="75"/>
      <c r="HW179" s="75"/>
      <c r="HX179" s="75"/>
      <c r="HY179" s="75"/>
      <c r="HZ179" s="75"/>
      <c r="IA179" s="75"/>
      <c r="IB179" s="75"/>
      <c r="IC179" s="75"/>
      <c r="ID179" s="75"/>
      <c r="IE179" s="75"/>
      <c r="IF179" s="75"/>
      <c r="IG179" s="75"/>
      <c r="IH179" s="75"/>
      <c r="II179" s="75"/>
      <c r="IJ179" s="75"/>
      <c r="IK179" s="75"/>
      <c r="IL179" s="75"/>
      <c r="IM179" s="75"/>
      <c r="IN179" s="75"/>
      <c r="IO179" s="75"/>
      <c r="IP179" s="75"/>
      <c r="IQ179" s="75"/>
    </row>
    <row r="180" spans="1:251" ht="42.75" customHeight="1" thickBot="1">
      <c r="A180" s="1239" t="s">
        <v>97</v>
      </c>
      <c r="B180" s="1240"/>
      <c r="C180" s="1240"/>
      <c r="D180" s="1241"/>
      <c r="E180" s="348">
        <f>SUM(E172:E179)</f>
        <v>0</v>
      </c>
      <c r="F180" s="349">
        <f>SUM(F172:F179)</f>
        <v>0</v>
      </c>
      <c r="G180" s="349">
        <f>SUM(G172:G179)</f>
        <v>0</v>
      </c>
      <c r="H180" s="349">
        <f t="shared" ref="H180:S180" si="40">SUM(H172:H179)</f>
        <v>0</v>
      </c>
      <c r="I180" s="348">
        <f t="shared" si="40"/>
        <v>0</v>
      </c>
      <c r="J180" s="349">
        <f t="shared" si="40"/>
        <v>0</v>
      </c>
      <c r="K180" s="349">
        <f t="shared" si="40"/>
        <v>0</v>
      </c>
      <c r="L180" s="349">
        <f t="shared" si="40"/>
        <v>0</v>
      </c>
      <c r="M180" s="348">
        <f t="shared" si="40"/>
        <v>0</v>
      </c>
      <c r="N180" s="349">
        <f t="shared" si="40"/>
        <v>0</v>
      </c>
      <c r="O180" s="349">
        <f t="shared" si="40"/>
        <v>0</v>
      </c>
      <c r="P180" s="349">
        <f t="shared" si="40"/>
        <v>0</v>
      </c>
      <c r="Q180" s="348">
        <f t="shared" si="40"/>
        <v>0</v>
      </c>
      <c r="R180" s="349">
        <f t="shared" si="40"/>
        <v>0</v>
      </c>
      <c r="S180" s="349">
        <f t="shared" si="40"/>
        <v>0</v>
      </c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5"/>
      <c r="CA180" s="75"/>
      <c r="CB180" s="75"/>
      <c r="CC180" s="75"/>
      <c r="CD180" s="75"/>
      <c r="CE180" s="75"/>
      <c r="CF180" s="75"/>
      <c r="CG180" s="75"/>
      <c r="CH180" s="75"/>
      <c r="CI180" s="75"/>
      <c r="CJ180" s="75"/>
      <c r="CK180" s="75"/>
      <c r="CL180" s="75"/>
      <c r="CM180" s="75"/>
      <c r="CN180" s="75"/>
      <c r="CO180" s="75"/>
      <c r="CP180" s="75"/>
      <c r="CQ180" s="75"/>
      <c r="CR180" s="75"/>
      <c r="CS180" s="75"/>
      <c r="CT180" s="75"/>
      <c r="CU180" s="75"/>
      <c r="CV180" s="75"/>
      <c r="CW180" s="75"/>
      <c r="CX180" s="75"/>
      <c r="CY180" s="75"/>
      <c r="CZ180" s="75"/>
      <c r="DA180" s="75"/>
      <c r="DB180" s="75"/>
      <c r="DC180" s="75"/>
      <c r="DD180" s="75"/>
      <c r="DE180" s="75"/>
      <c r="DF180" s="75"/>
      <c r="DG180" s="75"/>
      <c r="DH180" s="75"/>
      <c r="DI180" s="75"/>
      <c r="DJ180" s="75"/>
      <c r="DK180" s="75"/>
      <c r="DL180" s="75"/>
      <c r="DM180" s="75"/>
      <c r="DN180" s="75"/>
      <c r="DO180" s="75"/>
      <c r="DP180" s="75"/>
      <c r="DQ180" s="75"/>
      <c r="DR180" s="75"/>
      <c r="DS180" s="75"/>
      <c r="DT180" s="75"/>
      <c r="DU180" s="75"/>
      <c r="DV180" s="75"/>
      <c r="DW180" s="75"/>
      <c r="DX180" s="75"/>
      <c r="DY180" s="75"/>
      <c r="DZ180" s="75"/>
      <c r="EA180" s="75"/>
      <c r="EB180" s="75"/>
      <c r="EC180" s="75"/>
      <c r="ED180" s="75"/>
      <c r="EE180" s="75"/>
      <c r="EF180" s="75"/>
      <c r="EG180" s="75"/>
      <c r="EH180" s="75"/>
      <c r="EI180" s="75"/>
      <c r="EJ180" s="75"/>
      <c r="EK180" s="75"/>
      <c r="EL180" s="75"/>
      <c r="EM180" s="75"/>
      <c r="EN180" s="75"/>
      <c r="EO180" s="75"/>
      <c r="EP180" s="75"/>
      <c r="EQ180" s="75"/>
      <c r="ER180" s="75"/>
      <c r="ES180" s="75"/>
      <c r="ET180" s="75"/>
      <c r="EU180" s="75"/>
      <c r="EV180" s="75"/>
      <c r="EW180" s="75"/>
      <c r="EX180" s="75"/>
      <c r="EY180" s="75"/>
      <c r="EZ180" s="75"/>
      <c r="FA180" s="75"/>
      <c r="FB180" s="75"/>
      <c r="FC180" s="75"/>
      <c r="FD180" s="75"/>
      <c r="FE180" s="75"/>
      <c r="FF180" s="75"/>
      <c r="FG180" s="75"/>
      <c r="FH180" s="75"/>
      <c r="FI180" s="75"/>
      <c r="FJ180" s="75"/>
      <c r="FK180" s="75"/>
      <c r="FL180" s="75"/>
      <c r="FM180" s="75"/>
      <c r="FN180" s="75"/>
      <c r="FO180" s="75"/>
      <c r="FP180" s="75"/>
      <c r="FQ180" s="75"/>
      <c r="FR180" s="75"/>
      <c r="FS180" s="75"/>
      <c r="FT180" s="75"/>
      <c r="FU180" s="75"/>
      <c r="FV180" s="75"/>
      <c r="FW180" s="75"/>
      <c r="FX180" s="75"/>
      <c r="FY180" s="75"/>
      <c r="FZ180" s="75"/>
      <c r="GA180" s="75"/>
      <c r="GB180" s="75"/>
      <c r="GC180" s="75"/>
      <c r="GD180" s="75"/>
      <c r="GE180" s="75"/>
      <c r="GF180" s="75"/>
      <c r="GG180" s="75"/>
      <c r="GH180" s="75"/>
      <c r="GI180" s="75"/>
      <c r="GJ180" s="75"/>
      <c r="GK180" s="75"/>
      <c r="GL180" s="75"/>
      <c r="GM180" s="75"/>
      <c r="GN180" s="75"/>
      <c r="GO180" s="75"/>
      <c r="GP180" s="75"/>
      <c r="GQ180" s="75"/>
      <c r="GR180" s="75"/>
      <c r="GS180" s="75"/>
      <c r="GT180" s="75"/>
      <c r="GU180" s="75"/>
      <c r="GV180" s="75"/>
      <c r="GW180" s="75"/>
      <c r="GX180" s="75"/>
      <c r="GY180" s="75"/>
      <c r="GZ180" s="75"/>
      <c r="HA180" s="75"/>
      <c r="HB180" s="75"/>
      <c r="HC180" s="75"/>
      <c r="HD180" s="75"/>
      <c r="HE180" s="75"/>
      <c r="HF180" s="75"/>
      <c r="HG180" s="75"/>
      <c r="HH180" s="75"/>
      <c r="HI180" s="75"/>
      <c r="HJ180" s="75"/>
      <c r="HK180" s="75"/>
      <c r="HL180" s="75"/>
      <c r="HM180" s="75"/>
      <c r="HN180" s="75"/>
      <c r="HO180" s="75"/>
      <c r="HP180" s="75"/>
      <c r="HQ180" s="75"/>
      <c r="HR180" s="75"/>
      <c r="HS180" s="75"/>
      <c r="HT180" s="75"/>
      <c r="HU180" s="75"/>
      <c r="HV180" s="75"/>
      <c r="HW180" s="75"/>
      <c r="HX180" s="75"/>
      <c r="HY180" s="75"/>
      <c r="HZ180" s="75"/>
      <c r="IA180" s="75"/>
      <c r="IB180" s="75"/>
      <c r="IC180" s="75"/>
      <c r="ID180" s="75"/>
      <c r="IE180" s="75"/>
      <c r="IF180" s="75"/>
      <c r="IG180" s="75"/>
      <c r="IH180" s="75"/>
      <c r="II180" s="75"/>
      <c r="IJ180" s="75"/>
      <c r="IK180" s="75"/>
      <c r="IL180" s="75"/>
      <c r="IM180" s="75"/>
      <c r="IN180" s="75"/>
      <c r="IO180" s="75"/>
      <c r="IP180" s="75"/>
      <c r="IQ180" s="75"/>
    </row>
    <row r="181" spans="1:251" ht="42.75" customHeight="1">
      <c r="A181" s="350"/>
      <c r="B181" s="350"/>
      <c r="C181" s="351"/>
      <c r="D181" s="351"/>
      <c r="E181" s="352"/>
      <c r="F181" s="352"/>
      <c r="G181" s="352"/>
      <c r="H181" s="352"/>
      <c r="I181" s="352"/>
      <c r="J181" s="352"/>
      <c r="K181" s="352"/>
      <c r="L181" s="352"/>
      <c r="M181" s="352"/>
      <c r="N181" s="352"/>
      <c r="O181" s="352"/>
      <c r="P181" s="352"/>
      <c r="Q181" s="352"/>
      <c r="R181" s="352"/>
      <c r="S181" s="352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5"/>
      <c r="BQ181" s="75"/>
      <c r="BR181" s="75"/>
      <c r="BS181" s="75"/>
      <c r="BT181" s="75"/>
      <c r="BU181" s="75"/>
      <c r="BV181" s="75"/>
      <c r="BW181" s="75"/>
      <c r="BX181" s="75"/>
      <c r="BY181" s="75"/>
      <c r="BZ181" s="75"/>
      <c r="CA181" s="75"/>
      <c r="CB181" s="75"/>
      <c r="CC181" s="75"/>
      <c r="CD181" s="75"/>
      <c r="CE181" s="75"/>
      <c r="CF181" s="75"/>
      <c r="CG181" s="75"/>
      <c r="CH181" s="75"/>
      <c r="CI181" s="75"/>
      <c r="CJ181" s="75"/>
      <c r="CK181" s="75"/>
      <c r="CL181" s="75"/>
      <c r="CM181" s="75"/>
      <c r="CN181" s="75"/>
      <c r="CO181" s="75"/>
      <c r="CP181" s="75"/>
      <c r="CQ181" s="75"/>
      <c r="CR181" s="75"/>
      <c r="CS181" s="75"/>
      <c r="CT181" s="75"/>
      <c r="CU181" s="75"/>
      <c r="CV181" s="75"/>
      <c r="CW181" s="75"/>
      <c r="CX181" s="75"/>
      <c r="CY181" s="75"/>
      <c r="CZ181" s="75"/>
      <c r="DA181" s="75"/>
      <c r="DB181" s="75"/>
      <c r="DC181" s="75"/>
      <c r="DD181" s="75"/>
      <c r="DE181" s="75"/>
      <c r="DF181" s="75"/>
      <c r="DG181" s="75"/>
      <c r="DH181" s="75"/>
      <c r="DI181" s="75"/>
      <c r="DJ181" s="75"/>
      <c r="DK181" s="75"/>
      <c r="DL181" s="75"/>
      <c r="DM181" s="75"/>
      <c r="DN181" s="75"/>
      <c r="DO181" s="75"/>
      <c r="DP181" s="75"/>
      <c r="DQ181" s="75"/>
      <c r="DR181" s="75"/>
      <c r="DS181" s="75"/>
      <c r="DT181" s="75"/>
      <c r="DU181" s="75"/>
      <c r="DV181" s="75"/>
      <c r="DW181" s="75"/>
      <c r="DX181" s="75"/>
      <c r="DY181" s="75"/>
      <c r="DZ181" s="75"/>
      <c r="EA181" s="75"/>
      <c r="EB181" s="75"/>
      <c r="EC181" s="75"/>
      <c r="ED181" s="75"/>
      <c r="EE181" s="75"/>
      <c r="EF181" s="75"/>
      <c r="EG181" s="75"/>
      <c r="EH181" s="75"/>
      <c r="EI181" s="75"/>
      <c r="EJ181" s="75"/>
      <c r="EK181" s="75"/>
      <c r="EL181" s="75"/>
      <c r="EM181" s="75"/>
      <c r="EN181" s="75"/>
      <c r="EO181" s="75"/>
      <c r="EP181" s="75"/>
      <c r="EQ181" s="75"/>
      <c r="ER181" s="75"/>
      <c r="ES181" s="75"/>
      <c r="ET181" s="75"/>
      <c r="EU181" s="75"/>
      <c r="EV181" s="75"/>
      <c r="EW181" s="75"/>
      <c r="EX181" s="75"/>
      <c r="EY181" s="75"/>
      <c r="EZ181" s="75"/>
      <c r="FA181" s="75"/>
      <c r="FB181" s="75"/>
      <c r="FC181" s="75"/>
      <c r="FD181" s="75"/>
      <c r="FE181" s="75"/>
      <c r="FF181" s="75"/>
      <c r="FG181" s="75"/>
      <c r="FH181" s="75"/>
      <c r="FI181" s="75"/>
      <c r="FJ181" s="75"/>
      <c r="FK181" s="75"/>
      <c r="FL181" s="75"/>
      <c r="FM181" s="75"/>
      <c r="FN181" s="75"/>
      <c r="FO181" s="75"/>
      <c r="FP181" s="75"/>
      <c r="FQ181" s="75"/>
      <c r="FR181" s="75"/>
      <c r="FS181" s="75"/>
      <c r="FT181" s="75"/>
      <c r="FU181" s="75"/>
      <c r="FV181" s="75"/>
      <c r="FW181" s="75"/>
      <c r="FX181" s="75"/>
      <c r="FY181" s="75"/>
      <c r="FZ181" s="75"/>
      <c r="GA181" s="75"/>
      <c r="GB181" s="75"/>
      <c r="GC181" s="75"/>
      <c r="GD181" s="75"/>
      <c r="GE181" s="75"/>
      <c r="GF181" s="75"/>
      <c r="GG181" s="75"/>
      <c r="GH181" s="75"/>
      <c r="GI181" s="75"/>
      <c r="GJ181" s="75"/>
      <c r="GK181" s="75"/>
      <c r="GL181" s="75"/>
      <c r="GM181" s="75"/>
      <c r="GN181" s="75"/>
      <c r="GO181" s="75"/>
      <c r="GP181" s="75"/>
      <c r="GQ181" s="75"/>
      <c r="GR181" s="75"/>
      <c r="GS181" s="75"/>
      <c r="GT181" s="75"/>
      <c r="GU181" s="75"/>
      <c r="GV181" s="75"/>
      <c r="GW181" s="75"/>
      <c r="GX181" s="75"/>
      <c r="GY181" s="75"/>
      <c r="GZ181" s="75"/>
      <c r="HA181" s="75"/>
      <c r="HB181" s="75"/>
      <c r="HC181" s="75"/>
      <c r="HD181" s="75"/>
      <c r="HE181" s="75"/>
      <c r="HF181" s="75"/>
      <c r="HG181" s="75"/>
      <c r="HH181" s="75"/>
      <c r="HI181" s="75"/>
      <c r="HJ181" s="75"/>
      <c r="HK181" s="75"/>
      <c r="HL181" s="75"/>
      <c r="HM181" s="75"/>
      <c r="HN181" s="75"/>
      <c r="HO181" s="75"/>
      <c r="HP181" s="75"/>
      <c r="HQ181" s="75"/>
      <c r="HR181" s="75"/>
      <c r="HS181" s="75"/>
      <c r="HT181" s="75"/>
      <c r="HU181" s="75"/>
      <c r="HV181" s="75"/>
      <c r="HW181" s="75"/>
      <c r="HX181" s="75"/>
      <c r="HY181" s="75"/>
      <c r="HZ181" s="75"/>
      <c r="IA181" s="75"/>
      <c r="IB181" s="75"/>
      <c r="IC181" s="75"/>
      <c r="ID181" s="75"/>
      <c r="IE181" s="75"/>
      <c r="IF181" s="75"/>
      <c r="IG181" s="75"/>
      <c r="IH181" s="75"/>
      <c r="II181" s="75"/>
      <c r="IJ181" s="75"/>
      <c r="IK181" s="75"/>
      <c r="IL181" s="75"/>
      <c r="IM181" s="75"/>
      <c r="IN181" s="75"/>
      <c r="IO181" s="75"/>
      <c r="IP181" s="75"/>
      <c r="IQ181" s="75"/>
    </row>
    <row r="182" spans="1:251">
      <c r="A182" s="353"/>
      <c r="B182" s="75"/>
      <c r="C182" s="354"/>
      <c r="D182" s="354"/>
      <c r="E182" s="354"/>
      <c r="F182" s="354"/>
      <c r="G182" s="354"/>
      <c r="H182" s="354"/>
      <c r="I182" s="354"/>
      <c r="J182" s="354"/>
      <c r="K182" s="354"/>
      <c r="L182" s="354"/>
      <c r="M182" s="354"/>
      <c r="N182" s="354"/>
      <c r="O182" s="354"/>
      <c r="P182" s="354"/>
      <c r="Q182" s="354"/>
      <c r="R182" s="354"/>
      <c r="S182" s="35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  <c r="AV182" s="75"/>
      <c r="AW182" s="75"/>
      <c r="AX182" s="75"/>
      <c r="AY182" s="75"/>
      <c r="AZ182" s="75"/>
      <c r="BA182" s="75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L182" s="75"/>
      <c r="BM182" s="75"/>
      <c r="BN182" s="75"/>
      <c r="BO182" s="75"/>
      <c r="BP182" s="75"/>
      <c r="BQ182" s="75"/>
      <c r="BR182" s="75"/>
      <c r="BS182" s="75"/>
      <c r="BT182" s="75"/>
      <c r="BU182" s="75"/>
      <c r="BV182" s="75"/>
      <c r="BW182" s="75"/>
      <c r="BX182" s="75"/>
      <c r="BY182" s="75"/>
      <c r="BZ182" s="75"/>
      <c r="CA182" s="75"/>
      <c r="CB182" s="75"/>
      <c r="CC182" s="75"/>
      <c r="CD182" s="75"/>
      <c r="CE182" s="75"/>
      <c r="CF182" s="75"/>
      <c r="CG182" s="75"/>
      <c r="CH182" s="75"/>
      <c r="CI182" s="75"/>
      <c r="CJ182" s="75"/>
      <c r="CK182" s="75"/>
      <c r="CL182" s="75"/>
      <c r="CM182" s="75"/>
      <c r="CN182" s="75"/>
      <c r="CO182" s="75"/>
      <c r="CP182" s="75"/>
      <c r="CQ182" s="75"/>
      <c r="CR182" s="75"/>
      <c r="CS182" s="75"/>
      <c r="CT182" s="75"/>
      <c r="CU182" s="75"/>
      <c r="CV182" s="75"/>
      <c r="CW182" s="75"/>
      <c r="CX182" s="75"/>
      <c r="CY182" s="75"/>
      <c r="CZ182" s="75"/>
      <c r="DA182" s="75"/>
      <c r="DB182" s="75"/>
      <c r="DC182" s="75"/>
      <c r="DD182" s="75"/>
      <c r="DE182" s="75"/>
      <c r="DF182" s="75"/>
      <c r="DG182" s="75"/>
      <c r="DH182" s="75"/>
      <c r="DI182" s="75"/>
      <c r="DJ182" s="75"/>
      <c r="DK182" s="75"/>
      <c r="DL182" s="75"/>
      <c r="DM182" s="75"/>
      <c r="DN182" s="75"/>
      <c r="DO182" s="75"/>
      <c r="DP182" s="75"/>
      <c r="DQ182" s="75"/>
      <c r="DR182" s="75"/>
      <c r="DS182" s="75"/>
      <c r="DT182" s="75"/>
      <c r="DU182" s="75"/>
      <c r="DV182" s="75"/>
      <c r="DW182" s="75"/>
      <c r="DX182" s="75"/>
      <c r="DY182" s="75"/>
      <c r="DZ182" s="75"/>
      <c r="EA182" s="75"/>
      <c r="EB182" s="75"/>
      <c r="EC182" s="75"/>
      <c r="ED182" s="75"/>
      <c r="EE182" s="75"/>
      <c r="EF182" s="75"/>
      <c r="EG182" s="75"/>
      <c r="EH182" s="75"/>
      <c r="EI182" s="75"/>
      <c r="EJ182" s="75"/>
      <c r="EK182" s="75"/>
      <c r="EL182" s="75"/>
      <c r="EM182" s="75"/>
      <c r="EN182" s="75"/>
      <c r="EO182" s="75"/>
      <c r="EP182" s="75"/>
      <c r="EQ182" s="75"/>
      <c r="ER182" s="75"/>
      <c r="ES182" s="75"/>
      <c r="ET182" s="75"/>
      <c r="EU182" s="75"/>
      <c r="EV182" s="75"/>
      <c r="EW182" s="75"/>
      <c r="EX182" s="75"/>
      <c r="EY182" s="75"/>
      <c r="EZ182" s="75"/>
      <c r="FA182" s="75"/>
      <c r="FB182" s="75"/>
      <c r="FC182" s="75"/>
      <c r="FD182" s="75"/>
      <c r="FE182" s="75"/>
      <c r="FF182" s="75"/>
      <c r="FG182" s="75"/>
      <c r="FH182" s="75"/>
      <c r="FI182" s="75"/>
      <c r="FJ182" s="75"/>
      <c r="FK182" s="75"/>
      <c r="FL182" s="75"/>
      <c r="FM182" s="75"/>
      <c r="FN182" s="75"/>
      <c r="FO182" s="75"/>
      <c r="FP182" s="75"/>
      <c r="FQ182" s="75"/>
      <c r="FR182" s="75"/>
      <c r="FS182" s="75"/>
      <c r="FT182" s="75"/>
      <c r="FU182" s="75"/>
      <c r="FV182" s="75"/>
      <c r="FW182" s="75"/>
      <c r="FX182" s="75"/>
      <c r="FY182" s="75"/>
      <c r="FZ182" s="75"/>
      <c r="GA182" s="75"/>
      <c r="GB182" s="75"/>
      <c r="GC182" s="75"/>
      <c r="GD182" s="75"/>
      <c r="GE182" s="75"/>
      <c r="GF182" s="75"/>
      <c r="GG182" s="75"/>
      <c r="GH182" s="75"/>
      <c r="GI182" s="75"/>
      <c r="GJ182" s="75"/>
      <c r="GK182" s="75"/>
      <c r="GL182" s="75"/>
      <c r="GM182" s="75"/>
      <c r="GN182" s="75"/>
      <c r="GO182" s="75"/>
      <c r="GP182" s="75"/>
      <c r="GQ182" s="75"/>
      <c r="GR182" s="75"/>
      <c r="GS182" s="75"/>
      <c r="GT182" s="75"/>
      <c r="GU182" s="75"/>
      <c r="GV182" s="75"/>
      <c r="GW182" s="75"/>
      <c r="GX182" s="75"/>
      <c r="GY182" s="75"/>
      <c r="GZ182" s="75"/>
      <c r="HA182" s="75"/>
      <c r="HB182" s="75"/>
      <c r="HC182" s="75"/>
      <c r="HD182" s="75"/>
      <c r="HE182" s="75"/>
      <c r="HF182" s="75"/>
      <c r="HG182" s="75"/>
      <c r="HH182" s="75"/>
      <c r="HI182" s="75"/>
      <c r="HJ182" s="75"/>
      <c r="HK182" s="75"/>
      <c r="HL182" s="75"/>
      <c r="HM182" s="75"/>
      <c r="HN182" s="75"/>
      <c r="HO182" s="75"/>
      <c r="HP182" s="75"/>
      <c r="HQ182" s="75"/>
      <c r="HR182" s="75"/>
      <c r="HS182" s="75"/>
      <c r="HT182" s="75"/>
      <c r="HU182" s="75"/>
      <c r="HV182" s="75"/>
      <c r="HW182" s="75"/>
      <c r="HX182" s="75"/>
      <c r="HY182" s="75"/>
      <c r="HZ182" s="75"/>
      <c r="IA182" s="75"/>
      <c r="IB182" s="75"/>
      <c r="IC182" s="75"/>
      <c r="ID182" s="75"/>
      <c r="IE182" s="75"/>
      <c r="IF182" s="75"/>
      <c r="IG182" s="75"/>
      <c r="IH182" s="75"/>
      <c r="II182" s="75"/>
      <c r="IJ182" s="75"/>
      <c r="IK182" s="75"/>
      <c r="IL182" s="75"/>
      <c r="IM182" s="75"/>
      <c r="IN182" s="75"/>
      <c r="IO182" s="75"/>
      <c r="IP182" s="75"/>
      <c r="IQ182" s="75"/>
    </row>
    <row r="184" spans="1:251" ht="18">
      <c r="A184" s="1007" t="s">
        <v>197</v>
      </c>
      <c r="B184" s="1007"/>
      <c r="C184" s="1007"/>
      <c r="D184" s="1007"/>
      <c r="E184" s="1007"/>
      <c r="F184" s="1007"/>
      <c r="G184" s="1007"/>
      <c r="H184" s="1007"/>
      <c r="I184" s="1007"/>
      <c r="J184" s="1007"/>
      <c r="K184" s="1007"/>
      <c r="L184" s="1007"/>
      <c r="M184" s="1007"/>
      <c r="N184" s="1007"/>
      <c r="O184" s="1007"/>
      <c r="P184" s="1007"/>
      <c r="Q184" s="1007"/>
      <c r="R184" s="1007"/>
      <c r="S184" s="1007"/>
    </row>
    <row r="185" spans="1:251">
      <c r="C185" s="68"/>
    </row>
    <row r="186" spans="1:251" ht="15">
      <c r="C186" s="68"/>
      <c r="J186" s="1228" t="s">
        <v>219</v>
      </c>
      <c r="K186" s="1228"/>
      <c r="L186" s="1228"/>
      <c r="M186" s="1228"/>
      <c r="N186" s="1228"/>
      <c r="O186" s="1228"/>
      <c r="P186" s="1228"/>
      <c r="Q186" s="1229"/>
      <c r="R186" s="1229"/>
      <c r="S186" s="1229"/>
    </row>
    <row r="187" spans="1:251" ht="15.75" customHeight="1">
      <c r="A187" s="1230" t="s">
        <v>104</v>
      </c>
      <c r="B187" s="1230"/>
      <c r="C187" s="1231" t="s">
        <v>105</v>
      </c>
      <c r="D187" s="1231"/>
      <c r="E187" s="1231"/>
      <c r="F187" s="1231"/>
      <c r="G187" s="1231"/>
      <c r="H187" s="1231"/>
      <c r="I187" s="1231"/>
      <c r="J187" s="1231"/>
      <c r="K187" s="1231"/>
      <c r="L187" s="1231"/>
      <c r="M187" s="1231"/>
      <c r="N187" s="1231"/>
      <c r="O187" s="1231"/>
      <c r="P187" s="1231"/>
      <c r="Q187" s="1231"/>
      <c r="R187" s="1231"/>
      <c r="S187" s="1231"/>
    </row>
    <row r="188" spans="1:251" ht="15.75" customHeight="1">
      <c r="A188" s="1214" t="s">
        <v>106</v>
      </c>
      <c r="B188" s="1214"/>
      <c r="C188" s="1215" t="s">
        <v>107</v>
      </c>
      <c r="D188" s="1215"/>
      <c r="E188" s="1215"/>
      <c r="F188" s="1215"/>
      <c r="G188" s="1215"/>
      <c r="H188" s="1215"/>
      <c r="I188" s="1215"/>
      <c r="J188" s="1215"/>
      <c r="K188" s="1215"/>
      <c r="L188" s="1215"/>
      <c r="M188" s="1215"/>
      <c r="N188" s="1215"/>
      <c r="O188" s="1215"/>
      <c r="P188" s="1215"/>
      <c r="Q188" s="1215"/>
      <c r="R188" s="1215"/>
      <c r="S188" s="1215"/>
    </row>
    <row r="189" spans="1:251" ht="22.5" customHeight="1">
      <c r="A189" s="239"/>
      <c r="B189" s="239" t="s">
        <v>2</v>
      </c>
      <c r="C189" s="1216" t="s">
        <v>19</v>
      </c>
      <c r="D189" s="1217"/>
      <c r="E189" s="1217"/>
      <c r="F189" s="1217"/>
      <c r="G189" s="1217"/>
      <c r="H189" s="1217"/>
      <c r="I189" s="1217"/>
      <c r="J189" s="1217"/>
      <c r="K189" s="1217"/>
      <c r="L189" s="1217"/>
      <c r="M189" s="1217"/>
      <c r="N189" s="1217"/>
      <c r="O189" s="1217"/>
      <c r="P189" s="1217"/>
      <c r="Q189" s="1217"/>
      <c r="R189" s="1217"/>
      <c r="S189" s="1218"/>
    </row>
    <row r="190" spans="1:251" ht="21.75" customHeight="1">
      <c r="A190" s="239"/>
      <c r="B190" s="239" t="s">
        <v>108</v>
      </c>
      <c r="C190" s="1219" t="s">
        <v>23</v>
      </c>
      <c r="D190" s="1161"/>
      <c r="E190" s="1161"/>
      <c r="F190" s="1161"/>
      <c r="G190" s="1161"/>
      <c r="H190" s="1161"/>
      <c r="I190" s="1161"/>
      <c r="J190" s="1161"/>
      <c r="K190" s="1161"/>
      <c r="L190" s="1161"/>
      <c r="M190" s="1161"/>
      <c r="N190" s="1161"/>
      <c r="O190" s="1161"/>
      <c r="P190" s="1161"/>
      <c r="Q190" s="1161"/>
      <c r="R190" s="1161"/>
      <c r="S190" s="1220"/>
    </row>
    <row r="191" spans="1:251" ht="22.5" customHeight="1">
      <c r="A191" s="239"/>
      <c r="B191" s="239" t="s">
        <v>3</v>
      </c>
      <c r="C191" s="1215" t="s">
        <v>110</v>
      </c>
      <c r="D191" s="1215"/>
      <c r="E191" s="1215"/>
      <c r="F191" s="1215"/>
      <c r="G191" s="1215"/>
      <c r="H191" s="1215"/>
      <c r="I191" s="1215"/>
      <c r="J191" s="1215"/>
      <c r="K191" s="1215"/>
      <c r="L191" s="1215"/>
      <c r="M191" s="1215"/>
      <c r="N191" s="1215"/>
      <c r="O191" s="1215"/>
      <c r="P191" s="1215"/>
      <c r="Q191" s="1215"/>
      <c r="R191" s="1215"/>
      <c r="S191" s="1215"/>
    </row>
    <row r="192" spans="1:251" ht="15.75" customHeight="1" thickBot="1">
      <c r="A192" s="239"/>
      <c r="B192" s="356" t="s">
        <v>111</v>
      </c>
      <c r="C192" s="357" t="s">
        <v>161</v>
      </c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  <c r="R192" s="250"/>
      <c r="S192" s="250"/>
    </row>
    <row r="193" spans="1:19" ht="31.5" customHeight="1" thickBot="1">
      <c r="A193" s="81"/>
      <c r="B193" s="358" t="s">
        <v>4</v>
      </c>
      <c r="C193" s="250" t="s">
        <v>18</v>
      </c>
      <c r="D193" s="1221" t="s">
        <v>162</v>
      </c>
      <c r="E193" s="1222"/>
      <c r="F193" s="1222"/>
      <c r="G193" s="1222"/>
      <c r="H193" s="1222"/>
      <c r="I193" s="1223"/>
      <c r="J193" s="359"/>
      <c r="K193" s="1018"/>
      <c r="L193" s="1018"/>
      <c r="M193" s="1018"/>
      <c r="N193" s="1018"/>
      <c r="O193" s="1018"/>
      <c r="P193" s="1018"/>
      <c r="Q193" s="1018"/>
      <c r="R193" s="1018"/>
      <c r="S193" s="1224"/>
    </row>
    <row r="194" spans="1:19" ht="34.5" customHeight="1">
      <c r="A194" s="239"/>
      <c r="B194" s="360" t="s">
        <v>113</v>
      </c>
      <c r="C194" s="361">
        <v>10500000</v>
      </c>
      <c r="D194" s="362" t="s">
        <v>163</v>
      </c>
      <c r="E194" s="1205" t="s">
        <v>164</v>
      </c>
      <c r="F194" s="1206"/>
      <c r="G194" s="1205" t="s">
        <v>165</v>
      </c>
      <c r="H194" s="1207"/>
      <c r="I194" s="1206"/>
      <c r="J194" s="363" t="s">
        <v>166</v>
      </c>
      <c r="K194" s="1208"/>
      <c r="L194" s="1209"/>
      <c r="M194" s="1209"/>
      <c r="N194" s="1209"/>
      <c r="O194" s="1209"/>
      <c r="P194" s="1209"/>
      <c r="Q194" s="1209"/>
      <c r="R194" s="1209"/>
      <c r="S194" s="1210"/>
    </row>
    <row r="195" spans="1:19" ht="24" customHeight="1">
      <c r="A195" s="239"/>
      <c r="B195" s="81" t="s">
        <v>167</v>
      </c>
      <c r="C195" s="364">
        <v>1099999.98</v>
      </c>
      <c r="D195" s="365">
        <v>1000000</v>
      </c>
      <c r="E195" s="1211">
        <v>1100000</v>
      </c>
      <c r="F195" s="1212"/>
      <c r="G195" s="1211">
        <v>1100000</v>
      </c>
      <c r="H195" s="1198"/>
      <c r="I195" s="1212"/>
      <c r="J195" s="366">
        <v>2017</v>
      </c>
      <c r="K195" s="1022"/>
      <c r="L195" s="993"/>
      <c r="M195" s="993"/>
      <c r="N195" s="993"/>
      <c r="O195" s="993"/>
      <c r="P195" s="993"/>
      <c r="Q195" s="993"/>
      <c r="R195" s="993"/>
      <c r="S195" s="1213"/>
    </row>
    <row r="196" spans="1:19" ht="23.25" customHeight="1">
      <c r="A196" s="239"/>
      <c r="B196" s="81" t="s">
        <v>114</v>
      </c>
      <c r="C196" s="367">
        <v>2900000</v>
      </c>
      <c r="D196" s="368">
        <v>1500000</v>
      </c>
      <c r="E196" s="1248">
        <v>2900000</v>
      </c>
      <c r="F196" s="1249"/>
      <c r="G196" s="1250">
        <v>2900000</v>
      </c>
      <c r="H196" s="1090"/>
      <c r="I196" s="1251"/>
      <c r="J196" s="369">
        <v>2018</v>
      </c>
      <c r="K196" s="1248"/>
      <c r="L196" s="1242"/>
      <c r="M196" s="1242"/>
      <c r="N196" s="1242"/>
      <c r="O196" s="1242"/>
      <c r="P196" s="1242"/>
      <c r="Q196" s="1242"/>
      <c r="R196" s="1242"/>
      <c r="S196" s="1243"/>
    </row>
    <row r="197" spans="1:19" ht="16.5">
      <c r="A197" s="239"/>
      <c r="B197" s="81" t="s">
        <v>149</v>
      </c>
      <c r="C197" s="364">
        <v>2697695</v>
      </c>
      <c r="D197" s="368">
        <v>2000000</v>
      </c>
      <c r="E197" s="1248">
        <v>2700000</v>
      </c>
      <c r="F197" s="1249"/>
      <c r="G197" s="1250">
        <v>2697695</v>
      </c>
      <c r="H197" s="1090"/>
      <c r="I197" s="1251"/>
      <c r="J197" s="369">
        <v>2019</v>
      </c>
      <c r="K197" s="1248"/>
      <c r="L197" s="1242"/>
      <c r="M197" s="1242"/>
      <c r="N197" s="1242"/>
      <c r="O197" s="1242"/>
      <c r="P197" s="1242"/>
      <c r="Q197" s="1242"/>
      <c r="R197" s="1242"/>
      <c r="S197" s="1243"/>
    </row>
    <row r="198" spans="1:19" ht="21.75" customHeight="1">
      <c r="A198" s="239"/>
      <c r="B198" s="81" t="s">
        <v>150</v>
      </c>
      <c r="C198" s="371">
        <v>1768150.11</v>
      </c>
      <c r="D198" s="368">
        <v>2500000</v>
      </c>
      <c r="E198" s="1248">
        <v>2500000</v>
      </c>
      <c r="F198" s="1249"/>
      <c r="G198" s="1248">
        <v>1768150</v>
      </c>
      <c r="H198" s="1242"/>
      <c r="I198" s="1249"/>
      <c r="J198" s="369">
        <v>2020</v>
      </c>
      <c r="K198" s="1248"/>
      <c r="L198" s="1242"/>
      <c r="M198" s="1242"/>
      <c r="N198" s="1242"/>
      <c r="O198" s="1242"/>
      <c r="P198" s="1242"/>
      <c r="Q198" s="1242"/>
      <c r="R198" s="1242"/>
      <c r="S198" s="1243"/>
    </row>
    <row r="199" spans="1:19" ht="27" customHeight="1" thickBot="1">
      <c r="A199" s="239"/>
      <c r="B199" s="657" t="s">
        <v>187</v>
      </c>
      <c r="C199" s="244">
        <v>500000</v>
      </c>
      <c r="D199" s="370">
        <v>500000</v>
      </c>
      <c r="E199" s="1253">
        <f>C200</f>
        <v>536000</v>
      </c>
      <c r="F199" s="1254"/>
      <c r="G199" s="1253">
        <f>C202</f>
        <v>0</v>
      </c>
      <c r="H199" s="1255"/>
      <c r="I199" s="1254"/>
      <c r="J199" s="692">
        <v>2021</v>
      </c>
      <c r="K199" s="1248"/>
      <c r="L199" s="1242"/>
      <c r="M199" s="1242"/>
      <c r="N199" s="1242"/>
      <c r="O199" s="1242"/>
      <c r="P199" s="1242"/>
      <c r="Q199" s="1242"/>
      <c r="R199" s="1242"/>
      <c r="S199" s="1243"/>
    </row>
    <row r="200" spans="1:19" ht="24" customHeight="1" thickBot="1">
      <c r="A200" s="239"/>
      <c r="B200" s="657" t="s">
        <v>195</v>
      </c>
      <c r="C200" s="371">
        <v>536000</v>
      </c>
      <c r="D200" s="370">
        <f>D196+D197+D198+D199</f>
        <v>6500000</v>
      </c>
      <c r="E200" s="1256">
        <f t="shared" ref="E200:G200" si="41">E196+E197+E198+E199</f>
        <v>8636000</v>
      </c>
      <c r="F200" s="1257"/>
      <c r="G200" s="1256">
        <f t="shared" si="41"/>
        <v>7365845</v>
      </c>
      <c r="H200" s="1258"/>
      <c r="I200" s="1257"/>
      <c r="J200" s="693"/>
      <c r="K200" s="1242"/>
      <c r="L200" s="1242"/>
      <c r="M200" s="1242"/>
      <c r="N200" s="1242"/>
      <c r="O200" s="1242"/>
      <c r="P200" s="1242"/>
      <c r="Q200" s="1242"/>
      <c r="R200" s="1242"/>
      <c r="S200" s="1243"/>
    </row>
    <row r="201" spans="1:19" ht="24" customHeight="1">
      <c r="A201" s="239"/>
      <c r="B201" s="657" t="s">
        <v>201</v>
      </c>
      <c r="C201" s="371">
        <v>224716.81</v>
      </c>
      <c r="D201" s="372"/>
      <c r="E201" s="372"/>
      <c r="F201" s="372"/>
      <c r="G201" s="372"/>
      <c r="H201" s="372"/>
      <c r="I201" s="372"/>
      <c r="J201" s="372"/>
      <c r="K201" s="687"/>
      <c r="L201" s="687"/>
      <c r="M201" s="687"/>
      <c r="N201" s="687"/>
      <c r="O201" s="687"/>
      <c r="P201" s="687"/>
      <c r="Q201" s="687"/>
      <c r="R201" s="687"/>
      <c r="S201" s="688"/>
    </row>
    <row r="202" spans="1:19" ht="24" customHeight="1">
      <c r="A202" s="239"/>
      <c r="B202" s="657" t="s">
        <v>194</v>
      </c>
      <c r="C202" s="691"/>
      <c r="D202" s="372"/>
      <c r="E202" s="372"/>
      <c r="F202" s="372"/>
      <c r="G202" s="372"/>
      <c r="H202" s="372"/>
      <c r="I202" s="372"/>
      <c r="J202" s="372"/>
      <c r="K202" s="687"/>
      <c r="L202" s="687"/>
      <c r="M202" s="687"/>
      <c r="N202" s="687"/>
      <c r="O202" s="687"/>
      <c r="P202" s="687"/>
      <c r="Q202" s="687"/>
      <c r="R202" s="687"/>
      <c r="S202" s="688"/>
    </row>
    <row r="203" spans="1:19" ht="19.5" customHeight="1" thickBot="1">
      <c r="A203" s="239"/>
      <c r="B203" s="85" t="s">
        <v>182</v>
      </c>
      <c r="C203" s="83">
        <v>5500000</v>
      </c>
      <c r="D203" s="1244"/>
      <c r="E203" s="1245"/>
      <c r="F203" s="1245"/>
      <c r="G203" s="1245"/>
      <c r="H203" s="1245"/>
      <c r="I203" s="1245"/>
      <c r="J203" s="1245"/>
      <c r="K203" s="1245"/>
      <c r="L203" s="1245"/>
      <c r="M203" s="1245"/>
      <c r="N203" s="1245"/>
      <c r="O203" s="1245"/>
      <c r="P203" s="1245"/>
      <c r="Q203" s="1245"/>
      <c r="R203" s="1245"/>
      <c r="S203" s="1245"/>
    </row>
    <row r="204" spans="1:19" ht="27" customHeight="1" thickBot="1">
      <c r="A204" s="239">
        <v>0</v>
      </c>
      <c r="B204" s="88" t="s">
        <v>120</v>
      </c>
      <c r="C204" s="373">
        <f>C200+C203+C212</f>
        <v>6036000</v>
      </c>
      <c r="D204" s="1039"/>
      <c r="E204" s="1039"/>
      <c r="F204" s="1039"/>
      <c r="G204" s="1039"/>
      <c r="H204" s="1039"/>
      <c r="I204" s="1039"/>
      <c r="J204" s="1039"/>
      <c r="K204" s="1039"/>
      <c r="L204" s="1039"/>
      <c r="M204" s="1039"/>
      <c r="N204" s="1039"/>
      <c r="O204" s="1039"/>
      <c r="P204" s="1039"/>
      <c r="Q204" s="1039"/>
      <c r="R204" s="1039"/>
      <c r="S204" s="1246"/>
    </row>
    <row r="205" spans="1:19" ht="26.25" customHeight="1" thickBot="1">
      <c r="A205" s="239"/>
      <c r="B205" s="88" t="s">
        <v>121</v>
      </c>
      <c r="C205" s="89">
        <f>C200+C203+D212</f>
        <v>6036000</v>
      </c>
      <c r="D205" s="1041"/>
      <c r="E205" s="1041"/>
      <c r="F205" s="1041"/>
      <c r="G205" s="1041"/>
      <c r="H205" s="1041"/>
      <c r="I205" s="1041"/>
      <c r="J205" s="1041"/>
      <c r="K205" s="1041"/>
      <c r="L205" s="1041"/>
      <c r="M205" s="1041"/>
      <c r="N205" s="1041"/>
      <c r="O205" s="1041"/>
      <c r="P205" s="1041"/>
      <c r="Q205" s="1041"/>
      <c r="R205" s="1041"/>
      <c r="S205" s="1247"/>
    </row>
    <row r="206" spans="1:19" ht="18.75" customHeight="1" thickBot="1">
      <c r="A206" s="239"/>
      <c r="B206" s="374"/>
      <c r="C206" s="375"/>
      <c r="D206" s="376"/>
      <c r="E206" s="376"/>
      <c r="F206" s="376"/>
      <c r="G206" s="376"/>
      <c r="H206" s="376"/>
      <c r="I206" s="376"/>
      <c r="J206" s="376"/>
      <c r="K206" s="376"/>
      <c r="L206" s="376"/>
      <c r="M206" s="376"/>
      <c r="N206" s="376"/>
      <c r="O206" s="376"/>
      <c r="P206" s="376"/>
      <c r="Q206" s="376"/>
      <c r="R206" s="376"/>
      <c r="S206" s="377"/>
    </row>
    <row r="207" spans="1:19" ht="33.75" customHeight="1" thickBot="1">
      <c r="A207" s="81"/>
      <c r="B207" s="378" t="s">
        <v>186</v>
      </c>
      <c r="C207" s="379">
        <f>C203+C202</f>
        <v>5500000</v>
      </c>
      <c r="D207" s="996"/>
      <c r="E207" s="996"/>
      <c r="F207" s="996"/>
      <c r="G207" s="996"/>
      <c r="H207" s="996"/>
      <c r="I207" s="996"/>
      <c r="J207" s="996"/>
      <c r="K207" s="996"/>
      <c r="L207" s="996"/>
      <c r="M207" s="996"/>
      <c r="N207" s="996"/>
      <c r="O207" s="996"/>
      <c r="P207" s="996"/>
      <c r="Q207" s="996"/>
      <c r="R207" s="996"/>
      <c r="S207" s="1252"/>
    </row>
    <row r="208" spans="1:19" ht="38.25" customHeight="1" thickBot="1">
      <c r="A208" s="239"/>
      <c r="B208" s="380" t="s">
        <v>122</v>
      </c>
      <c r="C208" s="381" t="s">
        <v>123</v>
      </c>
      <c r="D208" s="1046" t="s">
        <v>124</v>
      </c>
      <c r="E208" s="1047"/>
      <c r="F208" s="1048" t="s">
        <v>125</v>
      </c>
      <c r="G208" s="1049"/>
      <c r="H208" s="1179"/>
      <c r="I208" s="993"/>
      <c r="J208" s="993"/>
      <c r="K208" s="993"/>
      <c r="L208" s="993"/>
      <c r="M208" s="993"/>
      <c r="N208" s="993"/>
      <c r="O208" s="993"/>
      <c r="P208" s="993"/>
      <c r="Q208" s="993"/>
      <c r="R208" s="993"/>
      <c r="S208" s="1213"/>
    </row>
    <row r="209" spans="1:19" ht="26.25" customHeight="1">
      <c r="A209" s="239"/>
      <c r="B209" s="171">
        <v>2022</v>
      </c>
      <c r="C209" s="382"/>
      <c r="D209" s="1259"/>
      <c r="E209" s="1259"/>
      <c r="F209" s="1259">
        <f>C209-D209</f>
        <v>0</v>
      </c>
      <c r="G209" s="1260"/>
      <c r="H209" s="1179"/>
      <c r="I209" s="993"/>
      <c r="J209" s="993"/>
      <c r="K209" s="993"/>
      <c r="L209" s="993"/>
      <c r="M209" s="993"/>
      <c r="N209" s="993"/>
      <c r="O209" s="993"/>
      <c r="P209" s="993"/>
      <c r="Q209" s="993"/>
      <c r="R209" s="993"/>
      <c r="S209" s="1213"/>
    </row>
    <row r="210" spans="1:19" ht="21" customHeight="1">
      <c r="A210" s="239"/>
      <c r="B210" s="173">
        <v>2023</v>
      </c>
      <c r="C210" s="383">
        <f>I226</f>
        <v>0</v>
      </c>
      <c r="D210" s="1261">
        <f>J226</f>
        <v>0</v>
      </c>
      <c r="E210" s="1261"/>
      <c r="F210" s="1261">
        <f>C210-D210</f>
        <v>0</v>
      </c>
      <c r="G210" s="1262"/>
      <c r="H210" s="1179"/>
      <c r="I210" s="993"/>
      <c r="J210" s="993"/>
      <c r="K210" s="993"/>
      <c r="L210" s="993"/>
      <c r="M210" s="993"/>
      <c r="N210" s="993"/>
      <c r="O210" s="993"/>
      <c r="P210" s="993"/>
      <c r="Q210" s="993"/>
      <c r="R210" s="993"/>
      <c r="S210" s="1213"/>
    </row>
    <row r="211" spans="1:19" ht="18.75" customHeight="1" thickBot="1">
      <c r="A211" s="239"/>
      <c r="B211" s="175">
        <v>2024</v>
      </c>
      <c r="C211" s="384">
        <f>M226</f>
        <v>0</v>
      </c>
      <c r="D211" s="1273"/>
      <c r="E211" s="1273"/>
      <c r="F211" s="1273">
        <f>C211-D211</f>
        <v>0</v>
      </c>
      <c r="G211" s="1274"/>
      <c r="H211" s="1179"/>
      <c r="I211" s="993"/>
      <c r="J211" s="993"/>
      <c r="K211" s="993"/>
      <c r="L211" s="993"/>
      <c r="M211" s="993"/>
      <c r="N211" s="993"/>
      <c r="O211" s="993"/>
      <c r="P211" s="993"/>
      <c r="Q211" s="993"/>
      <c r="R211" s="993"/>
      <c r="S211" s="1213"/>
    </row>
    <row r="212" spans="1:19" ht="17.25" thickBot="1">
      <c r="A212" s="174"/>
      <c r="B212" s="103" t="s">
        <v>126</v>
      </c>
      <c r="C212" s="104">
        <f>SUM(C209:C211)</f>
        <v>0</v>
      </c>
      <c r="D212" s="1017">
        <f>SUM(D209:D211)</f>
        <v>0</v>
      </c>
      <c r="E212" s="1017"/>
      <c r="F212" s="1017">
        <f>SUM(F209:F211)</f>
        <v>0</v>
      </c>
      <c r="G212" s="1017"/>
      <c r="H212" s="385">
        <f>SUM(H205:H211)</f>
        <v>0</v>
      </c>
      <c r="I212" s="385"/>
      <c r="J212" s="385"/>
      <c r="K212" s="386"/>
      <c r="L212" s="179"/>
      <c r="M212" s="179"/>
      <c r="N212" s="179"/>
      <c r="O212" s="179"/>
      <c r="P212" s="179"/>
      <c r="Q212" s="179"/>
      <c r="R212" s="179"/>
      <c r="S212" s="387"/>
    </row>
    <row r="213" spans="1:19" ht="16.5">
      <c r="A213" s="388"/>
      <c r="B213" s="388"/>
      <c r="C213" s="388"/>
      <c r="D213" s="603"/>
      <c r="E213" s="603"/>
      <c r="F213" s="603"/>
      <c r="G213" s="389"/>
      <c r="H213" s="389"/>
      <c r="I213" s="389"/>
      <c r="J213" s="389"/>
      <c r="K213" s="390"/>
      <c r="L213" s="554"/>
      <c r="M213" s="554"/>
      <c r="N213" s="554"/>
      <c r="O213" s="554"/>
      <c r="P213" s="554"/>
      <c r="Q213" s="554"/>
      <c r="R213" s="554"/>
      <c r="S213" s="554"/>
    </row>
    <row r="214" spans="1:19" ht="16.5">
      <c r="A214" s="388"/>
      <c r="B214" s="388"/>
      <c r="C214" s="388"/>
      <c r="D214" s="603"/>
      <c r="E214" s="603"/>
      <c r="F214" s="603"/>
      <c r="G214" s="389"/>
      <c r="H214" s="389"/>
      <c r="I214" s="389"/>
      <c r="J214" s="389"/>
      <c r="K214" s="390"/>
      <c r="L214" s="554"/>
      <c r="M214" s="554"/>
      <c r="N214" s="554"/>
      <c r="O214" s="554"/>
      <c r="P214" s="554"/>
      <c r="Q214" s="554"/>
      <c r="R214" s="554"/>
      <c r="S214" s="554"/>
    </row>
    <row r="215" spans="1:19" ht="17.25" thickBot="1">
      <c r="A215" s="388"/>
      <c r="B215" s="388"/>
      <c r="C215" s="388"/>
      <c r="D215" s="603"/>
      <c r="E215" s="603"/>
      <c r="F215" s="603"/>
      <c r="G215" s="389"/>
      <c r="H215" s="389"/>
      <c r="I215" s="389"/>
      <c r="J215" s="389"/>
      <c r="K215" s="390"/>
      <c r="L215" s="554"/>
      <c r="M215" s="554"/>
      <c r="N215" s="554"/>
      <c r="O215" s="554"/>
      <c r="P215" s="554"/>
      <c r="Q215" s="554"/>
      <c r="R215" s="554"/>
      <c r="S215" s="554"/>
    </row>
    <row r="216" spans="1:19" ht="36" customHeight="1" thickBot="1">
      <c r="A216" s="1139" t="s">
        <v>127</v>
      </c>
      <c r="B216" s="1275"/>
      <c r="C216" s="1275"/>
      <c r="D216" s="1275"/>
      <c r="E216" s="1275"/>
      <c r="F216" s="1275"/>
      <c r="G216" s="1275"/>
      <c r="H216" s="1275"/>
      <c r="I216" s="1275"/>
      <c r="J216" s="1275"/>
      <c r="K216" s="1275"/>
      <c r="L216" s="1275"/>
      <c r="M216" s="1275"/>
      <c r="N216" s="1275"/>
      <c r="O216" s="1275"/>
      <c r="P216" s="1275"/>
      <c r="Q216" s="1275"/>
      <c r="R216" s="1275"/>
      <c r="S216" s="1276"/>
    </row>
    <row r="217" spans="1:19" ht="14.25">
      <c r="A217" s="1263" t="s">
        <v>128</v>
      </c>
      <c r="B217" s="1264"/>
      <c r="C217" s="1264"/>
      <c r="D217" s="1264"/>
      <c r="E217" s="1264"/>
      <c r="F217" s="1264"/>
      <c r="G217" s="1264"/>
      <c r="H217" s="1264"/>
      <c r="I217" s="1264"/>
      <c r="J217" s="1264"/>
      <c r="K217" s="1264"/>
      <c r="L217" s="1264"/>
      <c r="M217" s="1264"/>
      <c r="N217" s="1264"/>
      <c r="O217" s="1264"/>
      <c r="P217" s="1264"/>
      <c r="Q217" s="1264"/>
      <c r="R217" s="1264"/>
      <c r="S217" s="1265"/>
    </row>
    <row r="218" spans="1:19" ht="15.75" thickBot="1">
      <c r="A218" s="1201" t="s">
        <v>144</v>
      </c>
      <c r="B218" s="1202"/>
      <c r="C218" s="1202"/>
      <c r="D218" s="1203"/>
      <c r="E218" s="1203"/>
      <c r="F218" s="1203"/>
      <c r="G218" s="1203"/>
      <c r="H218" s="1203"/>
      <c r="I218" s="1203"/>
      <c r="J218" s="1203"/>
      <c r="K218" s="1203"/>
      <c r="L218" s="1203"/>
      <c r="M218" s="1203"/>
      <c r="N218" s="1203"/>
      <c r="O218" s="1203"/>
      <c r="P218" s="1203"/>
      <c r="Q218" s="1203"/>
      <c r="R218" s="1203"/>
      <c r="S218" s="1204"/>
    </row>
    <row r="219" spans="1:19" ht="16.5" thickBot="1">
      <c r="A219" s="1266" t="s">
        <v>133</v>
      </c>
      <c r="B219" s="1267"/>
      <c r="C219" s="598"/>
      <c r="D219" s="391"/>
      <c r="E219" s="392"/>
      <c r="F219" s="392"/>
      <c r="G219" s="393"/>
      <c r="H219" s="394"/>
      <c r="I219" s="394"/>
      <c r="J219" s="395"/>
      <c r="K219" s="394"/>
      <c r="L219" s="394"/>
      <c r="M219" s="394"/>
      <c r="N219" s="394"/>
      <c r="O219" s="394"/>
      <c r="P219" s="394"/>
      <c r="Q219" s="1268"/>
      <c r="R219" s="1269"/>
      <c r="S219" s="1270"/>
    </row>
    <row r="220" spans="1:19" ht="49.5" customHeight="1" thickBot="1">
      <c r="A220" s="1136"/>
      <c r="B220" s="1028"/>
      <c r="C220" s="1029"/>
      <c r="D220" s="112"/>
      <c r="E220" s="1067" t="s">
        <v>131</v>
      </c>
      <c r="F220" s="1068"/>
      <c r="G220" s="1069"/>
      <c r="H220" s="184"/>
      <c r="I220" s="1151" t="s">
        <v>183</v>
      </c>
      <c r="J220" s="1152"/>
      <c r="K220" s="1153"/>
      <c r="L220" s="113"/>
      <c r="M220" s="1130" t="s">
        <v>184</v>
      </c>
      <c r="N220" s="1131"/>
      <c r="O220" s="1132"/>
      <c r="P220" s="114"/>
      <c r="Q220" s="1130" t="s">
        <v>51</v>
      </c>
      <c r="R220" s="1131"/>
      <c r="S220" s="1132"/>
    </row>
    <row r="221" spans="1:19" ht="66" customHeight="1" thickBot="1">
      <c r="A221" s="1025" t="s">
        <v>200</v>
      </c>
      <c r="B221" s="1026"/>
      <c r="C221" s="665"/>
      <c r="D221" s="396" t="s">
        <v>134</v>
      </c>
      <c r="E221" s="309" t="s">
        <v>135</v>
      </c>
      <c r="F221" s="262" t="s">
        <v>124</v>
      </c>
      <c r="G221" s="263" t="s">
        <v>125</v>
      </c>
      <c r="H221" s="310" t="s">
        <v>134</v>
      </c>
      <c r="I221" s="311" t="s">
        <v>123</v>
      </c>
      <c r="J221" s="312" t="s">
        <v>124</v>
      </c>
      <c r="K221" s="313" t="s">
        <v>125</v>
      </c>
      <c r="L221" s="314" t="s">
        <v>134</v>
      </c>
      <c r="M221" s="315" t="s">
        <v>123</v>
      </c>
      <c r="N221" s="316" t="s">
        <v>124</v>
      </c>
      <c r="O221" s="317" t="s">
        <v>125</v>
      </c>
      <c r="P221" s="318" t="s">
        <v>160</v>
      </c>
      <c r="Q221" s="319" t="s">
        <v>136</v>
      </c>
      <c r="R221" s="319" t="s">
        <v>137</v>
      </c>
      <c r="S221" s="320" t="s">
        <v>138</v>
      </c>
    </row>
    <row r="222" spans="1:19" ht="18.75" thickBot="1">
      <c r="A222" s="1137"/>
      <c r="B222" s="1138"/>
      <c r="C222" s="666"/>
      <c r="D222" s="397"/>
      <c r="E222" s="398"/>
      <c r="F222" s="399"/>
      <c r="G222" s="266">
        <f>G223</f>
        <v>0</v>
      </c>
      <c r="H222" s="266">
        <f>H223</f>
        <v>0</v>
      </c>
      <c r="I222" s="400"/>
      <c r="J222" s="266">
        <f>J223</f>
        <v>0</v>
      </c>
      <c r="K222" s="266">
        <f>K223</f>
        <v>0</v>
      </c>
      <c r="L222" s="401">
        <f>J222-K222</f>
        <v>0</v>
      </c>
      <c r="M222" s="400">
        <f>M223</f>
        <v>0</v>
      </c>
      <c r="N222" s="402">
        <f>N223</f>
        <v>0</v>
      </c>
      <c r="O222" s="401">
        <f>M222-N222</f>
        <v>0</v>
      </c>
      <c r="P222" s="402"/>
      <c r="Q222" s="266">
        <f>Q223</f>
        <v>0</v>
      </c>
      <c r="R222" s="403">
        <f>R223</f>
        <v>0</v>
      </c>
      <c r="S222" s="403">
        <f>S223</f>
        <v>0</v>
      </c>
    </row>
    <row r="223" spans="1:19" ht="57.75" customHeight="1" thickBot="1">
      <c r="A223" s="1286" t="s">
        <v>168</v>
      </c>
      <c r="B223" s="1288" t="s">
        <v>70</v>
      </c>
      <c r="C223" s="1289"/>
      <c r="D223" s="404"/>
      <c r="E223" s="405"/>
      <c r="F223" s="406"/>
      <c r="G223" s="407">
        <v>0</v>
      </c>
      <c r="H223" s="407"/>
      <c r="I223" s="408">
        <v>0</v>
      </c>
      <c r="J223" s="407">
        <v>0</v>
      </c>
      <c r="K223" s="409"/>
      <c r="L223" s="410">
        <f>J223-K223</f>
        <v>0</v>
      </c>
      <c r="M223" s="411">
        <v>0</v>
      </c>
      <c r="N223" s="407">
        <v>0</v>
      </c>
      <c r="O223" s="410">
        <f>M223-N223</f>
        <v>0</v>
      </c>
      <c r="P223" s="412"/>
      <c r="Q223" s="413">
        <f>E223</f>
        <v>0</v>
      </c>
      <c r="R223" s="226">
        <f>F223</f>
        <v>0</v>
      </c>
      <c r="S223" s="414">
        <f>L223+O223</f>
        <v>0</v>
      </c>
    </row>
    <row r="224" spans="1:19" ht="40.5" customHeight="1" thickBot="1">
      <c r="A224" s="1287"/>
      <c r="B224" s="1139" t="s">
        <v>97</v>
      </c>
      <c r="C224" s="1141"/>
      <c r="D224" s="415">
        <f>D223</f>
        <v>0</v>
      </c>
      <c r="E224" s="416">
        <f t="shared" ref="E224:S224" si="42">E223</f>
        <v>0</v>
      </c>
      <c r="F224" s="416">
        <f t="shared" si="42"/>
        <v>0</v>
      </c>
      <c r="G224" s="415">
        <f t="shared" si="42"/>
        <v>0</v>
      </c>
      <c r="H224" s="415">
        <f t="shared" si="42"/>
        <v>0</v>
      </c>
      <c r="I224" s="417">
        <f t="shared" si="42"/>
        <v>0</v>
      </c>
      <c r="J224" s="415">
        <f t="shared" si="42"/>
        <v>0</v>
      </c>
      <c r="K224" s="415">
        <f t="shared" si="42"/>
        <v>0</v>
      </c>
      <c r="L224" s="415">
        <f t="shared" si="42"/>
        <v>0</v>
      </c>
      <c r="M224" s="417">
        <f t="shared" si="42"/>
        <v>0</v>
      </c>
      <c r="N224" s="415">
        <f t="shared" si="42"/>
        <v>0</v>
      </c>
      <c r="O224" s="415">
        <f t="shared" si="42"/>
        <v>0</v>
      </c>
      <c r="P224" s="415">
        <f t="shared" si="42"/>
        <v>0</v>
      </c>
      <c r="Q224" s="415">
        <f t="shared" si="42"/>
        <v>0</v>
      </c>
      <c r="R224" s="418">
        <f t="shared" si="42"/>
        <v>0</v>
      </c>
      <c r="S224" s="418">
        <f t="shared" si="42"/>
        <v>0</v>
      </c>
    </row>
    <row r="225" spans="1:19" ht="18.75" thickBot="1">
      <c r="A225" s="419"/>
      <c r="B225" s="420"/>
      <c r="C225" s="420"/>
      <c r="D225" s="421"/>
      <c r="E225" s="421"/>
      <c r="F225" s="421"/>
      <c r="G225" s="421"/>
      <c r="H225" s="421"/>
      <c r="I225" s="421"/>
      <c r="J225" s="421"/>
      <c r="K225" s="421"/>
      <c r="L225" s="421"/>
      <c r="M225" s="421"/>
      <c r="N225" s="421"/>
      <c r="O225" s="421"/>
      <c r="P225" s="421"/>
      <c r="Q225" s="421"/>
      <c r="R225" s="205"/>
      <c r="S225" s="422"/>
    </row>
    <row r="226" spans="1:19" ht="18.75" thickBot="1">
      <c r="A226" s="1012" t="s">
        <v>51</v>
      </c>
      <c r="B226" s="1013"/>
      <c r="C226" s="423"/>
      <c r="D226" s="424">
        <f t="shared" ref="D226:S226" si="43">D224</f>
        <v>0</v>
      </c>
      <c r="E226" s="424">
        <f t="shared" si="43"/>
        <v>0</v>
      </c>
      <c r="F226" s="424">
        <f t="shared" si="43"/>
        <v>0</v>
      </c>
      <c r="G226" s="424">
        <f t="shared" si="43"/>
        <v>0</v>
      </c>
      <c r="H226" s="424">
        <f t="shared" si="43"/>
        <v>0</v>
      </c>
      <c r="I226" s="424">
        <f t="shared" si="43"/>
        <v>0</v>
      </c>
      <c r="J226" s="424">
        <f t="shared" si="43"/>
        <v>0</v>
      </c>
      <c r="K226" s="424">
        <f t="shared" si="43"/>
        <v>0</v>
      </c>
      <c r="L226" s="424">
        <f t="shared" si="43"/>
        <v>0</v>
      </c>
      <c r="M226" s="424">
        <f t="shared" si="43"/>
        <v>0</v>
      </c>
      <c r="N226" s="424">
        <f t="shared" si="43"/>
        <v>0</v>
      </c>
      <c r="O226" s="424">
        <f t="shared" si="43"/>
        <v>0</v>
      </c>
      <c r="P226" s="424">
        <f t="shared" si="43"/>
        <v>0</v>
      </c>
      <c r="Q226" s="424">
        <f t="shared" si="43"/>
        <v>0</v>
      </c>
      <c r="R226" s="425">
        <f t="shared" si="43"/>
        <v>0</v>
      </c>
      <c r="S226" s="425">
        <f t="shared" si="43"/>
        <v>0</v>
      </c>
    </row>
    <row r="227" spans="1:19" ht="20.25" customHeight="1">
      <c r="A227" s="286"/>
      <c r="B227" s="1168"/>
      <c r="C227" s="1168"/>
      <c r="D227" s="1290"/>
      <c r="E227" s="1290"/>
      <c r="F227" s="1290"/>
      <c r="G227" s="1290"/>
      <c r="H227" s="1290"/>
      <c r="I227" s="1290"/>
      <c r="J227" s="1290"/>
      <c r="K227" s="1290"/>
      <c r="L227" s="1290"/>
      <c r="M227" s="1290"/>
      <c r="N227" s="1290"/>
      <c r="O227" s="1290"/>
      <c r="P227" s="1290"/>
      <c r="Q227" s="1290"/>
      <c r="R227" s="1290"/>
      <c r="S227" s="1290"/>
    </row>
    <row r="228" spans="1:19">
      <c r="A228" s="286"/>
      <c r="B228" s="288"/>
      <c r="C228" s="288"/>
      <c r="D228" s="426"/>
      <c r="E228" s="426"/>
      <c r="F228" s="426"/>
      <c r="G228" s="426"/>
      <c r="H228" s="426"/>
      <c r="I228" s="426"/>
      <c r="J228" s="426"/>
      <c r="K228" s="426"/>
      <c r="L228" s="426"/>
      <c r="M228" s="426"/>
      <c r="N228" s="426"/>
      <c r="O228" s="426"/>
      <c r="P228" s="426"/>
      <c r="Q228" s="426"/>
      <c r="R228" s="426"/>
      <c r="S228" s="426"/>
    </row>
    <row r="229" spans="1:19"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1:19" ht="32.25" customHeight="1">
      <c r="A230" s="1007" t="s">
        <v>197</v>
      </c>
      <c r="B230" s="1007"/>
      <c r="C230" s="1007"/>
      <c r="D230" s="1007"/>
      <c r="E230" s="1007"/>
      <c r="F230" s="1007"/>
      <c r="G230" s="1007"/>
      <c r="H230" s="1007"/>
      <c r="I230" s="1007"/>
      <c r="J230" s="1007"/>
      <c r="K230" s="1007"/>
      <c r="L230" s="1007"/>
      <c r="M230" s="1007"/>
      <c r="N230" s="1007"/>
      <c r="O230" s="1007"/>
      <c r="P230" s="1007"/>
      <c r="Q230" s="1007"/>
      <c r="R230" s="1007"/>
      <c r="S230" s="1007"/>
    </row>
    <row r="231" spans="1:19">
      <c r="C231" s="68"/>
    </row>
    <row r="232" spans="1:19" ht="16.5" thickBot="1">
      <c r="C232" s="68"/>
      <c r="J232" s="1291" t="s">
        <v>210</v>
      </c>
      <c r="K232" s="1291"/>
      <c r="L232" s="1291"/>
      <c r="M232" s="1291"/>
      <c r="N232" s="1291"/>
      <c r="O232" s="1291"/>
      <c r="P232" s="1291"/>
      <c r="Q232" s="1292"/>
      <c r="R232" s="1292"/>
      <c r="S232" s="1292"/>
    </row>
    <row r="233" spans="1:19" ht="15.75" customHeight="1">
      <c r="A233" s="1079" t="s">
        <v>104</v>
      </c>
      <c r="B233" s="1080"/>
      <c r="C233" s="1285" t="s">
        <v>105</v>
      </c>
      <c r="D233" s="1285"/>
      <c r="E233" s="1285"/>
      <c r="F233" s="427"/>
      <c r="G233" s="427"/>
      <c r="H233" s="427"/>
      <c r="I233" s="427"/>
      <c r="J233" s="427"/>
      <c r="K233" s="428"/>
      <c r="L233" s="428"/>
      <c r="M233" s="428"/>
      <c r="N233" s="428"/>
      <c r="O233" s="428"/>
      <c r="P233" s="428"/>
      <c r="Q233" s="428"/>
      <c r="R233" s="428"/>
      <c r="S233" s="429"/>
    </row>
    <row r="234" spans="1:19" ht="15.75" customHeight="1">
      <c r="A234" s="1010" t="s">
        <v>106</v>
      </c>
      <c r="B234" s="1011"/>
      <c r="C234" s="1161" t="s">
        <v>107</v>
      </c>
      <c r="D234" s="1161"/>
      <c r="E234" s="1161"/>
      <c r="F234" s="84"/>
      <c r="G234" s="84"/>
      <c r="H234" s="84"/>
      <c r="I234" s="84"/>
      <c r="J234" s="84"/>
      <c r="K234" s="169"/>
      <c r="L234" s="169"/>
      <c r="M234" s="169"/>
      <c r="N234" s="169"/>
      <c r="O234" s="169"/>
      <c r="P234" s="169"/>
      <c r="Q234" s="169"/>
      <c r="R234" s="169"/>
      <c r="S234" s="170"/>
    </row>
    <row r="235" spans="1:19" ht="15.75" customHeight="1">
      <c r="A235" s="77" t="s">
        <v>147</v>
      </c>
      <c r="B235" s="78" t="s">
        <v>169</v>
      </c>
      <c r="C235" s="1217" t="s">
        <v>170</v>
      </c>
      <c r="D235" s="1217"/>
      <c r="E235" s="1217"/>
      <c r="F235" s="1217"/>
      <c r="G235" s="1217"/>
      <c r="H235" s="1217"/>
      <c r="I235" s="1217"/>
      <c r="J235" s="430"/>
      <c r="K235" s="431"/>
      <c r="L235" s="431"/>
      <c r="M235" s="431"/>
      <c r="N235" s="431"/>
      <c r="O235" s="431"/>
      <c r="P235" s="431"/>
      <c r="Q235" s="431"/>
      <c r="R235" s="431"/>
      <c r="S235" s="432"/>
    </row>
    <row r="236" spans="1:19" ht="25.5" customHeight="1">
      <c r="A236" s="77"/>
      <c r="B236" s="78" t="s">
        <v>108</v>
      </c>
      <c r="C236" s="1154" t="s">
        <v>22</v>
      </c>
      <c r="D236" s="1154"/>
      <c r="E236" s="1154"/>
      <c r="F236" s="1154"/>
      <c r="G236" s="295"/>
      <c r="H236" s="295"/>
      <c r="I236" s="295"/>
      <c r="J236" s="295"/>
      <c r="K236" s="433"/>
      <c r="L236" s="433"/>
      <c r="M236" s="433"/>
      <c r="N236" s="433"/>
      <c r="O236" s="433"/>
      <c r="P236" s="433"/>
      <c r="Q236" s="433"/>
      <c r="R236" s="433"/>
      <c r="S236" s="434"/>
    </row>
    <row r="237" spans="1:19" ht="16.5">
      <c r="A237" s="77"/>
      <c r="B237" s="78" t="s">
        <v>3</v>
      </c>
      <c r="C237" s="1161" t="s">
        <v>110</v>
      </c>
      <c r="D237" s="1161"/>
      <c r="E237" s="1161"/>
      <c r="F237" s="1161"/>
      <c r="G237" s="84"/>
      <c r="H237" s="84"/>
      <c r="I237" s="84"/>
      <c r="J237" s="84"/>
      <c r="K237" s="435"/>
      <c r="L237" s="435"/>
      <c r="M237" s="435"/>
      <c r="N237" s="435"/>
      <c r="O237" s="435"/>
      <c r="P237" s="435"/>
      <c r="Q237" s="435"/>
      <c r="R237" s="435"/>
      <c r="S237" s="436"/>
    </row>
    <row r="238" spans="1:19" ht="24.75" customHeight="1">
      <c r="A238" s="77"/>
      <c r="B238" s="78" t="s">
        <v>111</v>
      </c>
      <c r="C238" s="1161" t="s">
        <v>171</v>
      </c>
      <c r="D238" s="1161"/>
      <c r="E238" s="1161"/>
      <c r="F238" s="1161"/>
      <c r="G238" s="84"/>
      <c r="H238" s="84"/>
      <c r="I238" s="84"/>
      <c r="J238" s="84"/>
      <c r="K238" s="435"/>
      <c r="L238" s="435"/>
      <c r="M238" s="435"/>
      <c r="N238" s="435"/>
      <c r="O238" s="435"/>
      <c r="P238" s="435"/>
      <c r="Q238" s="435"/>
      <c r="R238" s="435"/>
      <c r="S238" s="436"/>
    </row>
    <row r="239" spans="1:19" ht="17.25" customHeight="1" thickBot="1">
      <c r="A239" s="77"/>
      <c r="B239" s="78" t="s">
        <v>4</v>
      </c>
      <c r="C239" s="1160" t="s">
        <v>172</v>
      </c>
      <c r="D239" s="1161"/>
      <c r="E239" s="1161"/>
      <c r="F239" s="1161"/>
      <c r="G239" s="1161"/>
      <c r="H239" s="84"/>
      <c r="I239" s="84"/>
      <c r="J239" s="84"/>
      <c r="K239" s="435"/>
      <c r="L239" s="435"/>
      <c r="M239" s="435"/>
      <c r="N239" s="435"/>
      <c r="O239" s="435"/>
      <c r="P239" s="435"/>
      <c r="Q239" s="435"/>
      <c r="R239" s="435"/>
      <c r="S239" s="436"/>
    </row>
    <row r="240" spans="1:19" ht="20.25" customHeight="1" thickBot="1">
      <c r="A240" s="77"/>
      <c r="B240" s="147" t="s">
        <v>206</v>
      </c>
      <c r="C240" s="510">
        <v>2380000</v>
      </c>
      <c r="D240" s="84"/>
      <c r="E240" s="84"/>
      <c r="F240" s="84"/>
      <c r="G240" s="84"/>
      <c r="H240" s="84"/>
      <c r="I240" s="84"/>
      <c r="J240" s="84"/>
      <c r="K240" s="435"/>
      <c r="L240" s="435"/>
      <c r="M240" s="435"/>
      <c r="N240" s="435"/>
      <c r="O240" s="435"/>
      <c r="P240" s="435"/>
      <c r="Q240" s="435"/>
      <c r="R240" s="435"/>
      <c r="S240" s="436"/>
    </row>
    <row r="241" spans="1:19" ht="17.25" customHeight="1">
      <c r="A241" s="437"/>
      <c r="B241" s="78" t="s">
        <v>173</v>
      </c>
      <c r="C241" s="292">
        <v>80000</v>
      </c>
      <c r="D241" s="84"/>
      <c r="E241" s="84"/>
      <c r="F241" s="84"/>
      <c r="G241" s="84"/>
      <c r="H241" s="84"/>
      <c r="I241" s="84"/>
      <c r="J241" s="84"/>
      <c r="K241" s="435"/>
      <c r="L241" s="435"/>
      <c r="M241" s="435"/>
      <c r="N241" s="435"/>
      <c r="O241" s="435"/>
      <c r="P241" s="435"/>
      <c r="Q241" s="435"/>
      <c r="R241" s="435"/>
      <c r="S241" s="436"/>
    </row>
    <row r="242" spans="1:19" ht="28.5" customHeight="1">
      <c r="A242" s="437"/>
      <c r="B242" s="78" t="s">
        <v>149</v>
      </c>
      <c r="C242" s="553">
        <v>0</v>
      </c>
      <c r="D242" s="438"/>
      <c r="E242" s="438"/>
      <c r="F242" s="438"/>
      <c r="G242" s="438"/>
      <c r="H242" s="438"/>
      <c r="I242" s="438"/>
      <c r="J242" s="438"/>
      <c r="K242" s="439"/>
      <c r="L242" s="439"/>
      <c r="M242" s="439"/>
      <c r="N242" s="439"/>
      <c r="O242" s="439"/>
      <c r="P242" s="439"/>
      <c r="Q242" s="439"/>
      <c r="R242" s="439"/>
      <c r="S242" s="440"/>
    </row>
    <row r="243" spans="1:19" ht="19.5" customHeight="1">
      <c r="A243" s="437"/>
      <c r="B243" s="78" t="s">
        <v>117</v>
      </c>
      <c r="C243" s="294">
        <v>1580000</v>
      </c>
      <c r="D243" s="438"/>
      <c r="E243" s="438"/>
      <c r="F243" s="438"/>
      <c r="G243" s="438"/>
      <c r="H243" s="438"/>
      <c r="I243" s="438"/>
      <c r="J243" s="438"/>
      <c r="K243" s="439"/>
      <c r="L243" s="439"/>
      <c r="M243" s="439"/>
      <c r="N243" s="439"/>
      <c r="O243" s="439"/>
      <c r="P243" s="439"/>
      <c r="Q243" s="439"/>
      <c r="R243" s="439"/>
      <c r="S243" s="440"/>
    </row>
    <row r="244" spans="1:19" ht="23.25" customHeight="1">
      <c r="A244" s="437"/>
      <c r="B244" s="78" t="s">
        <v>118</v>
      </c>
      <c r="C244" s="294">
        <v>797500</v>
      </c>
      <c r="D244" s="441">
        <f>H261</f>
        <v>0</v>
      </c>
      <c r="E244" s="442"/>
      <c r="F244" s="442"/>
      <c r="G244" s="442"/>
      <c r="H244" s="442"/>
      <c r="I244" s="442"/>
      <c r="J244" s="442"/>
      <c r="K244" s="443"/>
      <c r="L244" s="443"/>
      <c r="M244" s="443"/>
      <c r="N244" s="443"/>
      <c r="O244" s="443"/>
      <c r="P244" s="443"/>
      <c r="Q244" s="443"/>
      <c r="R244" s="443"/>
      <c r="S244" s="444"/>
    </row>
    <row r="245" spans="1:19" ht="27.75" customHeight="1" thickBot="1">
      <c r="A245" s="437"/>
      <c r="B245" s="530" t="s">
        <v>211</v>
      </c>
      <c r="C245" s="293">
        <v>797248.71</v>
      </c>
      <c r="D245" s="445"/>
      <c r="E245" s="445"/>
      <c r="F245" s="445"/>
      <c r="G245" s="445"/>
      <c r="H245" s="445"/>
      <c r="I245" s="445"/>
      <c r="J245" s="445"/>
      <c r="K245" s="446"/>
      <c r="L245" s="446"/>
      <c r="M245" s="446"/>
      <c r="N245" s="446"/>
      <c r="O245" s="446"/>
      <c r="P245" s="446"/>
      <c r="Q245" s="446"/>
      <c r="R245" s="446"/>
      <c r="S245" s="447"/>
    </row>
    <row r="246" spans="1:19" ht="27.75" customHeight="1">
      <c r="A246" s="695"/>
      <c r="B246" s="697" t="s">
        <v>187</v>
      </c>
      <c r="C246" s="689">
        <v>800000</v>
      </c>
      <c r="D246" s="445"/>
      <c r="E246" s="445"/>
      <c r="F246" s="445"/>
      <c r="G246" s="445"/>
      <c r="H246" s="445"/>
      <c r="I246" s="445"/>
      <c r="J246" s="445"/>
      <c r="K246" s="446"/>
      <c r="L246" s="446"/>
      <c r="M246" s="446"/>
      <c r="N246" s="446"/>
      <c r="O246" s="446"/>
      <c r="P246" s="446"/>
      <c r="Q246" s="446"/>
      <c r="R246" s="446"/>
      <c r="S246" s="447"/>
    </row>
    <row r="247" spans="1:19" ht="27.75" customHeight="1">
      <c r="A247" s="695"/>
      <c r="B247" s="698" t="s">
        <v>195</v>
      </c>
      <c r="C247" s="689">
        <v>857000</v>
      </c>
      <c r="D247" s="445"/>
      <c r="E247" s="445"/>
      <c r="F247" s="445"/>
      <c r="G247" s="445"/>
      <c r="H247" s="445"/>
      <c r="I247" s="445"/>
      <c r="J247" s="445"/>
      <c r="K247" s="446"/>
      <c r="L247" s="446"/>
      <c r="M247" s="446"/>
      <c r="N247" s="446"/>
      <c r="O247" s="446"/>
      <c r="P247" s="446"/>
      <c r="Q247" s="446"/>
      <c r="R247" s="446"/>
      <c r="S247" s="447"/>
    </row>
    <row r="248" spans="1:19" ht="27.75" customHeight="1">
      <c r="A248" s="695"/>
      <c r="B248" s="698" t="s">
        <v>201</v>
      </c>
      <c r="C248" s="689">
        <v>258955.4</v>
      </c>
      <c r="D248" s="445"/>
      <c r="E248" s="445"/>
      <c r="F248" s="445"/>
      <c r="G248" s="445"/>
      <c r="H248" s="445"/>
      <c r="I248" s="445"/>
      <c r="J248" s="445"/>
      <c r="K248" s="446"/>
      <c r="L248" s="446"/>
      <c r="M248" s="446"/>
      <c r="N248" s="446"/>
      <c r="O248" s="446"/>
      <c r="P248" s="446"/>
      <c r="Q248" s="446"/>
      <c r="R248" s="446"/>
      <c r="S248" s="447"/>
    </row>
    <row r="249" spans="1:19" ht="27.75" customHeight="1" thickBot="1">
      <c r="A249" s="695"/>
      <c r="B249" s="699" t="s">
        <v>194</v>
      </c>
      <c r="C249" s="694"/>
      <c r="D249" s="445"/>
      <c r="E249" s="445"/>
      <c r="F249" s="445"/>
      <c r="G249" s="445"/>
      <c r="H249" s="445"/>
      <c r="I249" s="445"/>
      <c r="J249" s="445"/>
      <c r="K249" s="446"/>
      <c r="L249" s="446"/>
      <c r="M249" s="446"/>
      <c r="N249" s="446"/>
      <c r="O249" s="446"/>
      <c r="P249" s="446"/>
      <c r="Q249" s="446"/>
      <c r="R249" s="446"/>
      <c r="S249" s="447"/>
    </row>
    <row r="250" spans="1:19" ht="22.5" customHeight="1">
      <c r="A250" s="437"/>
      <c r="B250" s="696" t="s">
        <v>182</v>
      </c>
      <c r="C250" s="293">
        <v>1580000</v>
      </c>
      <c r="D250" s="438"/>
      <c r="E250" s="438"/>
      <c r="F250" s="1217"/>
      <c r="G250" s="1217"/>
      <c r="H250" s="84"/>
      <c r="I250" s="1217"/>
      <c r="J250" s="1217"/>
      <c r="K250" s="241"/>
      <c r="L250" s="448"/>
      <c r="M250" s="439"/>
      <c r="N250" s="439"/>
      <c r="O250" s="439"/>
      <c r="P250" s="439"/>
      <c r="Q250" s="439"/>
      <c r="R250" s="439"/>
      <c r="S250" s="440"/>
    </row>
    <row r="251" spans="1:19" ht="18">
      <c r="A251" s="437"/>
      <c r="B251" s="449" t="s">
        <v>120</v>
      </c>
      <c r="C251" s="450">
        <f>C249+C250+C259</f>
        <v>1580000</v>
      </c>
      <c r="D251" s="1271"/>
      <c r="E251" s="1271"/>
      <c r="F251" s="1271"/>
      <c r="G251" s="1271"/>
      <c r="H251" s="1271"/>
      <c r="I251" s="1271"/>
      <c r="J251" s="1271"/>
      <c r="K251" s="1271"/>
      <c r="L251" s="1271"/>
      <c r="M251" s="1271"/>
      <c r="N251" s="1271"/>
      <c r="O251" s="1271"/>
      <c r="P251" s="1271"/>
      <c r="Q251" s="1271"/>
      <c r="R251" s="1271"/>
      <c r="S251" s="1272"/>
    </row>
    <row r="252" spans="1:19" ht="21.75" customHeight="1">
      <c r="A252" s="437"/>
      <c r="B252" s="449" t="s">
        <v>121</v>
      </c>
      <c r="C252" s="450">
        <f>C249+C250+D259</f>
        <v>1580000</v>
      </c>
      <c r="D252" s="1293"/>
      <c r="E252" s="1294"/>
      <c r="F252" s="1294"/>
      <c r="G252" s="1294"/>
      <c r="H252" s="1294"/>
      <c r="I252" s="1294"/>
      <c r="J252" s="1294"/>
      <c r="K252" s="1294"/>
      <c r="L252" s="1294"/>
      <c r="M252" s="1294"/>
      <c r="N252" s="1294"/>
      <c r="O252" s="1294"/>
      <c r="P252" s="1294"/>
      <c r="Q252" s="1294"/>
      <c r="R252" s="1294"/>
      <c r="S252" s="1294"/>
    </row>
    <row r="253" spans="1:19" ht="52.5" customHeight="1" thickBot="1">
      <c r="A253" s="451"/>
      <c r="B253" s="452" t="s">
        <v>186</v>
      </c>
      <c r="C253" s="453">
        <f>C250+C249</f>
        <v>1580000</v>
      </c>
      <c r="D253" s="1295"/>
      <c r="E253" s="1296"/>
      <c r="F253" s="1296"/>
      <c r="G253" s="1296"/>
      <c r="H253" s="1294"/>
      <c r="I253" s="1294"/>
      <c r="J253" s="1294"/>
      <c r="K253" s="1294"/>
      <c r="L253" s="1294"/>
      <c r="M253" s="1294"/>
      <c r="N253" s="1294"/>
      <c r="O253" s="1294"/>
      <c r="P253" s="1294"/>
      <c r="Q253" s="1294"/>
      <c r="R253" s="1294"/>
      <c r="S253" s="1294"/>
    </row>
    <row r="254" spans="1:19" ht="17.25" thickBot="1">
      <c r="A254" s="177"/>
      <c r="B254" s="454"/>
      <c r="C254" s="455"/>
      <c r="D254" s="456"/>
      <c r="E254" s="457"/>
      <c r="F254" s="458"/>
      <c r="G254" s="457"/>
      <c r="H254" s="459"/>
      <c r="I254" s="459"/>
      <c r="J254" s="459"/>
      <c r="K254" s="459"/>
      <c r="L254" s="459"/>
      <c r="M254" s="459"/>
      <c r="N254" s="459"/>
      <c r="O254" s="459"/>
      <c r="P254" s="459"/>
      <c r="Q254" s="459"/>
      <c r="R254" s="459"/>
      <c r="S254" s="460"/>
    </row>
    <row r="255" spans="1:19" ht="33.75" thickBot="1">
      <c r="A255" s="177"/>
      <c r="B255" s="461" t="s">
        <v>122</v>
      </c>
      <c r="C255" s="462" t="s">
        <v>123</v>
      </c>
      <c r="D255" s="1297" t="s">
        <v>124</v>
      </c>
      <c r="E255" s="1047"/>
      <c r="F255" s="1048" t="s">
        <v>125</v>
      </c>
      <c r="G255" s="1049"/>
      <c r="H255" s="1213"/>
      <c r="I255" s="1023"/>
      <c r="J255" s="1023"/>
      <c r="K255" s="1023"/>
      <c r="L255" s="1023"/>
      <c r="M255" s="1023"/>
      <c r="N255" s="1023"/>
      <c r="O255" s="1023"/>
      <c r="P255" s="1023"/>
      <c r="Q255" s="1023"/>
      <c r="R255" s="1023"/>
      <c r="S255" s="1023"/>
    </row>
    <row r="256" spans="1:19" ht="27" customHeight="1" thickBot="1">
      <c r="A256" s="177"/>
      <c r="B256" s="171">
        <v>2022</v>
      </c>
      <c r="C256" s="382"/>
      <c r="D256" s="1259"/>
      <c r="E256" s="1259"/>
      <c r="F256" s="1259">
        <f>C256-D256</f>
        <v>0</v>
      </c>
      <c r="G256" s="1260"/>
      <c r="H256" s="1213"/>
      <c r="I256" s="1023"/>
      <c r="J256" s="1023"/>
      <c r="K256" s="1023"/>
      <c r="L256" s="1023"/>
      <c r="M256" s="1023"/>
      <c r="N256" s="1023"/>
      <c r="O256" s="1023"/>
      <c r="P256" s="1023"/>
      <c r="Q256" s="1023"/>
      <c r="R256" s="1023"/>
      <c r="S256" s="1023"/>
    </row>
    <row r="257" spans="1:19" ht="27" customHeight="1" thickBot="1">
      <c r="A257" s="177"/>
      <c r="B257" s="173">
        <v>2023</v>
      </c>
      <c r="C257" s="251">
        <f>I272</f>
        <v>0</v>
      </c>
      <c r="D257" s="1023">
        <f>J272</f>
        <v>0</v>
      </c>
      <c r="E257" s="1023"/>
      <c r="F257" s="1023">
        <f>C257-D257</f>
        <v>0</v>
      </c>
      <c r="G257" s="1024"/>
      <c r="H257" s="1213"/>
      <c r="I257" s="1023"/>
      <c r="J257" s="1023"/>
      <c r="K257" s="1023"/>
      <c r="L257" s="1023"/>
      <c r="M257" s="1023"/>
      <c r="N257" s="1023"/>
      <c r="O257" s="1023"/>
      <c r="P257" s="1023"/>
      <c r="Q257" s="1023"/>
      <c r="R257" s="1023"/>
      <c r="S257" s="1023"/>
    </row>
    <row r="258" spans="1:19" ht="19.5" customHeight="1" thickBot="1">
      <c r="A258" s="177"/>
      <c r="B258" s="175">
        <v>2024</v>
      </c>
      <c r="C258" s="252">
        <f>M272</f>
        <v>0</v>
      </c>
      <c r="D258" s="1014">
        <f>N272</f>
        <v>0</v>
      </c>
      <c r="E258" s="1014"/>
      <c r="F258" s="1014">
        <f>C258-D258</f>
        <v>0</v>
      </c>
      <c r="G258" s="1015"/>
      <c r="H258" s="1213"/>
      <c r="I258" s="1023"/>
      <c r="J258" s="1023"/>
      <c r="K258" s="1023"/>
      <c r="L258" s="1023"/>
      <c r="M258" s="1023"/>
      <c r="N258" s="1023"/>
      <c r="O258" s="1023"/>
      <c r="P258" s="1023"/>
      <c r="Q258" s="1023"/>
      <c r="R258" s="1023"/>
      <c r="S258" s="1023"/>
    </row>
    <row r="259" spans="1:19" ht="17.25" thickBot="1">
      <c r="A259" s="177"/>
      <c r="B259" s="103" t="s">
        <v>126</v>
      </c>
      <c r="C259" s="104">
        <f>SUM(C256:C258)</f>
        <v>0</v>
      </c>
      <c r="D259" s="1017">
        <f>SUM(D256:D258)</f>
        <v>0</v>
      </c>
      <c r="E259" s="1017"/>
      <c r="F259" s="1017">
        <f>SUM(F256:F258)</f>
        <v>0</v>
      </c>
      <c r="G259" s="1017"/>
      <c r="H259" s="1023"/>
      <c r="I259" s="1023"/>
      <c r="J259" s="1023"/>
      <c r="K259" s="1023"/>
      <c r="L259" s="1023"/>
      <c r="M259" s="1023"/>
      <c r="N259" s="1023"/>
      <c r="O259" s="1023"/>
      <c r="P259" s="1023"/>
      <c r="Q259" s="1023"/>
      <c r="R259" s="1023"/>
      <c r="S259" s="1023"/>
    </row>
    <row r="260" spans="1:19" ht="8.25" customHeight="1" thickBot="1">
      <c r="A260" s="177"/>
      <c r="B260" s="463"/>
      <c r="C260" s="464"/>
      <c r="D260" s="465"/>
      <c r="E260" s="465"/>
      <c r="F260" s="465"/>
      <c r="G260" s="465"/>
      <c r="H260" s="1023"/>
      <c r="I260" s="1023"/>
      <c r="J260" s="1023"/>
      <c r="K260" s="1023"/>
      <c r="L260" s="1023"/>
      <c r="M260" s="1023"/>
      <c r="N260" s="1023"/>
      <c r="O260" s="1023"/>
      <c r="P260" s="1023"/>
      <c r="Q260" s="1023"/>
      <c r="R260" s="1023"/>
      <c r="S260" s="1023"/>
    </row>
    <row r="261" spans="1:19" ht="23.25" customHeight="1" thickBot="1">
      <c r="A261" s="177"/>
      <c r="B261" s="466" t="s">
        <v>97</v>
      </c>
      <c r="C261" s="467"/>
      <c r="D261" s="468"/>
      <c r="E261" s="468"/>
      <c r="F261" s="179"/>
      <c r="G261" s="385"/>
      <c r="H261" s="385"/>
      <c r="I261" s="385"/>
      <c r="J261" s="385"/>
      <c r="K261" s="386"/>
      <c r="L261" s="179"/>
      <c r="M261" s="468"/>
      <c r="N261" s="468"/>
      <c r="O261" s="468"/>
      <c r="P261" s="468"/>
      <c r="Q261" s="468"/>
      <c r="R261" s="468"/>
      <c r="S261" s="469"/>
    </row>
    <row r="262" spans="1:19" ht="25.5" customHeight="1" thickBot="1">
      <c r="A262" s="1288" t="s">
        <v>127</v>
      </c>
      <c r="B262" s="1303"/>
      <c r="C262" s="1303"/>
      <c r="D262" s="1303"/>
      <c r="E262" s="1303"/>
      <c r="F262" s="1303"/>
      <c r="G262" s="1303"/>
      <c r="H262" s="1303"/>
      <c r="I262" s="1303"/>
      <c r="J262" s="1303"/>
      <c r="K262" s="1303"/>
      <c r="L262" s="1303"/>
      <c r="M262" s="1303"/>
      <c r="N262" s="1303"/>
      <c r="O262" s="1303"/>
      <c r="P262" s="1303"/>
      <c r="Q262" s="1303"/>
      <c r="R262" s="1303"/>
      <c r="S262" s="1304"/>
    </row>
    <row r="263" spans="1:19" ht="48" customHeight="1" thickBot="1">
      <c r="A263" s="1061" t="s">
        <v>128</v>
      </c>
      <c r="B263" s="1062"/>
      <c r="C263" s="1062"/>
      <c r="D263" s="1062"/>
      <c r="E263" s="1062"/>
      <c r="F263" s="1062"/>
      <c r="G263" s="1062"/>
      <c r="H263" s="1062"/>
      <c r="I263" s="1062"/>
      <c r="J263" s="1062"/>
      <c r="K263" s="1062"/>
      <c r="L263" s="1062"/>
      <c r="M263" s="1062"/>
      <c r="N263" s="1062"/>
      <c r="O263" s="1062"/>
      <c r="P263" s="1062"/>
      <c r="Q263" s="1062"/>
      <c r="R263" s="1062"/>
      <c r="S263" s="1200"/>
    </row>
    <row r="264" spans="1:19" ht="26.25" hidden="1" customHeight="1">
      <c r="A264" s="1201" t="s">
        <v>144</v>
      </c>
      <c r="B264" s="1202"/>
      <c r="C264" s="1202"/>
      <c r="D264" s="1203"/>
      <c r="E264" s="1203"/>
      <c r="F264" s="1203"/>
      <c r="G264" s="1203"/>
      <c r="H264" s="1203"/>
      <c r="I264" s="1203"/>
      <c r="J264" s="1203"/>
      <c r="K264" s="1203"/>
      <c r="L264" s="1203"/>
      <c r="M264" s="1203"/>
      <c r="N264" s="1203"/>
      <c r="O264" s="1203"/>
      <c r="P264" s="1203"/>
      <c r="Q264" s="1203"/>
      <c r="R264" s="1203"/>
      <c r="S264" s="1204"/>
    </row>
    <row r="265" spans="1:19" ht="30" hidden="1" customHeight="1">
      <c r="A265" s="1298" t="s">
        <v>133</v>
      </c>
      <c r="B265" s="1299"/>
      <c r="C265" s="470"/>
      <c r="D265" s="471"/>
      <c r="E265" s="472"/>
      <c r="F265" s="472"/>
      <c r="G265" s="473"/>
      <c r="H265" s="474"/>
      <c r="I265" s="474"/>
      <c r="J265" s="475"/>
      <c r="K265" s="474"/>
      <c r="L265" s="474"/>
      <c r="M265" s="474"/>
      <c r="N265" s="474"/>
      <c r="O265" s="474"/>
      <c r="P265" s="474"/>
      <c r="Q265" s="1300"/>
      <c r="R265" s="1301"/>
      <c r="S265" s="1302"/>
    </row>
    <row r="266" spans="1:19" ht="26.25" customHeight="1" thickBot="1">
      <c r="A266" s="1277" t="s">
        <v>139</v>
      </c>
      <c r="B266" s="1279" t="s">
        <v>140</v>
      </c>
      <c r="C266" s="1280"/>
      <c r="D266" s="476"/>
      <c r="E266" s="1067" t="s">
        <v>131</v>
      </c>
      <c r="F266" s="1068"/>
      <c r="G266" s="1069"/>
      <c r="H266" s="184"/>
      <c r="I266" s="1151" t="s">
        <v>183</v>
      </c>
      <c r="J266" s="1152"/>
      <c r="K266" s="1153"/>
      <c r="L266" s="113"/>
      <c r="M266" s="1130" t="s">
        <v>184</v>
      </c>
      <c r="N266" s="1131"/>
      <c r="O266" s="1132"/>
      <c r="P266" s="114"/>
      <c r="Q266" s="1130" t="s">
        <v>51</v>
      </c>
      <c r="R266" s="1131"/>
      <c r="S266" s="1132"/>
    </row>
    <row r="267" spans="1:19" ht="53.25" customHeight="1" thickBot="1">
      <c r="A267" s="1278"/>
      <c r="B267" s="1281"/>
      <c r="C267" s="1282"/>
      <c r="D267" s="477" t="s">
        <v>134</v>
      </c>
      <c r="E267" s="116" t="s">
        <v>135</v>
      </c>
      <c r="F267" s="262" t="s">
        <v>124</v>
      </c>
      <c r="G267" s="263" t="s">
        <v>125</v>
      </c>
      <c r="H267" s="310" t="s">
        <v>134</v>
      </c>
      <c r="I267" s="311" t="s">
        <v>123</v>
      </c>
      <c r="J267" s="312" t="s">
        <v>124</v>
      </c>
      <c r="K267" s="313" t="s">
        <v>125</v>
      </c>
      <c r="L267" s="314" t="s">
        <v>134</v>
      </c>
      <c r="M267" s="315" t="s">
        <v>123</v>
      </c>
      <c r="N267" s="316" t="s">
        <v>124</v>
      </c>
      <c r="O267" s="317" t="s">
        <v>125</v>
      </c>
      <c r="P267" s="318" t="s">
        <v>160</v>
      </c>
      <c r="Q267" s="319" t="s">
        <v>136</v>
      </c>
      <c r="R267" s="319" t="s">
        <v>137</v>
      </c>
      <c r="S267" s="320" t="s">
        <v>138</v>
      </c>
    </row>
    <row r="268" spans="1:19" ht="3" hidden="1" customHeight="1">
      <c r="A268" s="478"/>
      <c r="B268" s="1283"/>
      <c r="C268" s="1284"/>
      <c r="D268" s="479">
        <f>D269</f>
        <v>0</v>
      </c>
      <c r="E268" s="480">
        <f>E269</f>
        <v>0</v>
      </c>
      <c r="F268" s="481">
        <f t="shared" ref="F268:P268" si="44">F269</f>
        <v>0</v>
      </c>
      <c r="G268" s="482">
        <f t="shared" si="44"/>
        <v>0</v>
      </c>
      <c r="H268" s="480">
        <f t="shared" si="44"/>
        <v>0</v>
      </c>
      <c r="I268" s="480">
        <f t="shared" si="44"/>
        <v>0</v>
      </c>
      <c r="J268" s="312">
        <f t="shared" si="44"/>
        <v>0</v>
      </c>
      <c r="K268" s="313">
        <f t="shared" si="44"/>
        <v>0</v>
      </c>
      <c r="L268" s="483">
        <f t="shared" si="44"/>
        <v>0</v>
      </c>
      <c r="M268" s="315">
        <f t="shared" si="44"/>
        <v>0</v>
      </c>
      <c r="N268" s="316">
        <f t="shared" si="44"/>
        <v>0</v>
      </c>
      <c r="O268" s="317">
        <f t="shared" si="44"/>
        <v>0</v>
      </c>
      <c r="P268" s="484">
        <f t="shared" si="44"/>
        <v>0</v>
      </c>
      <c r="Q268" s="485">
        <f>E268+I268+M268</f>
        <v>0</v>
      </c>
      <c r="R268" s="485">
        <f>F268+J268+N268</f>
        <v>0</v>
      </c>
      <c r="S268" s="486">
        <f>Q268-R268</f>
        <v>0</v>
      </c>
    </row>
    <row r="269" spans="1:19" ht="85.5" customHeight="1" thickBot="1">
      <c r="A269" s="487" t="s">
        <v>174</v>
      </c>
      <c r="B269" s="1309" t="s">
        <v>17</v>
      </c>
      <c r="C269" s="1310"/>
      <c r="D269" s="488"/>
      <c r="E269" s="489"/>
      <c r="F269" s="490"/>
      <c r="G269" s="490">
        <f>E269-F269</f>
        <v>0</v>
      </c>
      <c r="H269" s="490"/>
      <c r="I269" s="489"/>
      <c r="J269" s="490"/>
      <c r="K269" s="490">
        <f>I269</f>
        <v>0</v>
      </c>
      <c r="L269" s="491"/>
      <c r="M269" s="490"/>
      <c r="N269" s="490"/>
      <c r="O269" s="491">
        <f>M269-N269</f>
        <v>0</v>
      </c>
      <c r="P269" s="492"/>
      <c r="Q269" s="485">
        <f>E269+I269+M269</f>
        <v>0</v>
      </c>
      <c r="R269" s="485">
        <f>F269</f>
        <v>0</v>
      </c>
      <c r="S269" s="486">
        <f>Q269-R269</f>
        <v>0</v>
      </c>
    </row>
    <row r="270" spans="1:19" ht="18.75" hidden="1" thickBot="1">
      <c r="A270" s="493"/>
      <c r="B270" s="461" t="s">
        <v>97</v>
      </c>
      <c r="C270" s="494"/>
      <c r="D270" s="418">
        <f t="shared" ref="D270:S270" si="45">D269</f>
        <v>0</v>
      </c>
      <c r="E270" s="417">
        <f t="shared" si="45"/>
        <v>0</v>
      </c>
      <c r="F270" s="415">
        <f t="shared" si="45"/>
        <v>0</v>
      </c>
      <c r="G270" s="415">
        <f t="shared" si="45"/>
        <v>0</v>
      </c>
      <c r="H270" s="418">
        <f t="shared" si="45"/>
        <v>0</v>
      </c>
      <c r="I270" s="418">
        <f t="shared" si="45"/>
        <v>0</v>
      </c>
      <c r="J270" s="418">
        <f t="shared" si="45"/>
        <v>0</v>
      </c>
      <c r="K270" s="418">
        <f t="shared" si="45"/>
        <v>0</v>
      </c>
      <c r="L270" s="418">
        <f t="shared" si="45"/>
        <v>0</v>
      </c>
      <c r="M270" s="418">
        <f t="shared" si="45"/>
        <v>0</v>
      </c>
      <c r="N270" s="418">
        <f t="shared" si="45"/>
        <v>0</v>
      </c>
      <c r="O270" s="418">
        <f t="shared" si="45"/>
        <v>0</v>
      </c>
      <c r="P270" s="418">
        <f t="shared" si="45"/>
        <v>0</v>
      </c>
      <c r="Q270" s="495">
        <f t="shared" si="45"/>
        <v>0</v>
      </c>
      <c r="R270" s="275">
        <f t="shared" si="45"/>
        <v>0</v>
      </c>
      <c r="S270" s="418">
        <f t="shared" si="45"/>
        <v>0</v>
      </c>
    </row>
    <row r="271" spans="1:19" ht="17.25" thickBot="1">
      <c r="A271" s="353"/>
      <c r="B271" s="75"/>
      <c r="C271" s="75"/>
      <c r="D271" s="205"/>
      <c r="E271" s="205"/>
      <c r="F271" s="205"/>
      <c r="G271" s="205"/>
      <c r="H271" s="205"/>
      <c r="I271" s="205"/>
      <c r="J271" s="205"/>
      <c r="K271" s="205"/>
      <c r="L271" s="205"/>
      <c r="M271" s="205"/>
      <c r="N271" s="205"/>
      <c r="O271" s="205"/>
      <c r="P271" s="205"/>
      <c r="Q271" s="280"/>
      <c r="R271" s="280"/>
      <c r="S271" s="422"/>
    </row>
    <row r="272" spans="1:19" ht="32.25" customHeight="1" thickBot="1">
      <c r="A272" s="1311" t="s">
        <v>51</v>
      </c>
      <c r="B272" s="1312"/>
      <c r="C272" s="496"/>
      <c r="D272" s="424">
        <f>D270</f>
        <v>0</v>
      </c>
      <c r="E272" s="497">
        <f>E270</f>
        <v>0</v>
      </c>
      <c r="F272" s="498">
        <f t="shared" ref="F272:S272" si="46">F270</f>
        <v>0</v>
      </c>
      <c r="G272" s="498">
        <f t="shared" si="46"/>
        <v>0</v>
      </c>
      <c r="H272" s="498">
        <f t="shared" si="46"/>
        <v>0</v>
      </c>
      <c r="I272" s="498">
        <f t="shared" si="46"/>
        <v>0</v>
      </c>
      <c r="J272" s="498">
        <f t="shared" si="46"/>
        <v>0</v>
      </c>
      <c r="K272" s="498">
        <f t="shared" si="46"/>
        <v>0</v>
      </c>
      <c r="L272" s="498">
        <f t="shared" si="46"/>
        <v>0</v>
      </c>
      <c r="M272" s="498">
        <f t="shared" si="46"/>
        <v>0</v>
      </c>
      <c r="N272" s="498">
        <f t="shared" si="46"/>
        <v>0</v>
      </c>
      <c r="O272" s="498">
        <f t="shared" si="46"/>
        <v>0</v>
      </c>
      <c r="P272" s="498">
        <f t="shared" si="46"/>
        <v>0</v>
      </c>
      <c r="Q272" s="499">
        <f t="shared" si="46"/>
        <v>0</v>
      </c>
      <c r="R272" s="282">
        <f t="shared" si="46"/>
        <v>0</v>
      </c>
      <c r="S272" s="500">
        <f t="shared" si="46"/>
        <v>0</v>
      </c>
    </row>
    <row r="273" spans="1:19" ht="19.5" customHeight="1">
      <c r="A273" s="286"/>
      <c r="B273" s="501"/>
      <c r="C273" s="501"/>
      <c r="D273" s="502"/>
      <c r="E273" s="502"/>
      <c r="F273" s="502"/>
      <c r="G273" s="502"/>
      <c r="H273" s="502"/>
      <c r="I273" s="502"/>
      <c r="J273" s="502"/>
      <c r="K273" s="502"/>
      <c r="L273" s="502"/>
      <c r="M273" s="502"/>
      <c r="N273" s="502"/>
      <c r="O273" s="502"/>
      <c r="P273" s="502"/>
      <c r="Q273" s="502"/>
      <c r="R273" s="502"/>
      <c r="S273" s="502"/>
    </row>
    <row r="274" spans="1:19" ht="19.5" customHeight="1">
      <c r="A274" s="286"/>
      <c r="B274" s="288"/>
      <c r="C274" s="288"/>
      <c r="D274" s="503"/>
      <c r="E274" s="503"/>
      <c r="F274" s="503"/>
      <c r="G274" s="503"/>
      <c r="H274" s="503"/>
      <c r="I274" s="503"/>
      <c r="J274" s="503"/>
      <c r="K274" s="503"/>
      <c r="L274" s="503"/>
      <c r="M274" s="503"/>
      <c r="N274" s="503"/>
      <c r="O274" s="503"/>
      <c r="P274" s="503"/>
      <c r="Q274" s="503"/>
      <c r="R274" s="503"/>
      <c r="S274" s="503"/>
    </row>
    <row r="275" spans="1:19"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 ht="18" customHeight="1">
      <c r="A277" s="1007" t="s">
        <v>197</v>
      </c>
      <c r="B277" s="1007"/>
      <c r="C277" s="1007"/>
      <c r="D277" s="1007"/>
      <c r="E277" s="1007"/>
      <c r="F277" s="1007"/>
      <c r="G277" s="1007"/>
      <c r="H277" s="1007"/>
      <c r="I277" s="1007"/>
      <c r="J277" s="1007"/>
      <c r="K277" s="1007"/>
      <c r="L277" s="1007"/>
      <c r="M277" s="1007"/>
      <c r="N277" s="1007"/>
      <c r="O277" s="1007"/>
      <c r="P277" s="1007"/>
      <c r="Q277" s="1007"/>
      <c r="R277" s="1007"/>
      <c r="S277" s="1007"/>
    </row>
    <row r="278" spans="1:19">
      <c r="C278" s="68"/>
    </row>
    <row r="279" spans="1:19" ht="16.5" thickBot="1">
      <c r="C279" s="68"/>
      <c r="J279" s="1054" t="s">
        <v>212</v>
      </c>
      <c r="K279" s="1054"/>
      <c r="L279" s="1054"/>
      <c r="M279" s="1054"/>
      <c r="N279" s="1054"/>
      <c r="O279" s="1054"/>
      <c r="P279" s="1054"/>
      <c r="Q279" s="1055"/>
      <c r="R279" s="1055"/>
      <c r="S279" s="1055"/>
    </row>
    <row r="280" spans="1:19" ht="23.25" customHeight="1" thickBot="1">
      <c r="A280" s="1113" t="s">
        <v>104</v>
      </c>
      <c r="B280" s="1313"/>
      <c r="C280" s="1314" t="s">
        <v>105</v>
      </c>
      <c r="D280" s="1315"/>
      <c r="E280" s="1315"/>
      <c r="F280" s="504"/>
      <c r="G280" s="504"/>
      <c r="H280" s="504"/>
      <c r="I280" s="504"/>
      <c r="J280" s="504"/>
      <c r="K280" s="504"/>
      <c r="L280" s="504"/>
      <c r="M280" s="504"/>
      <c r="N280" s="504"/>
      <c r="O280" s="505"/>
      <c r="P280" s="505"/>
      <c r="Q280" s="505"/>
      <c r="R280" s="505"/>
      <c r="S280" s="506"/>
    </row>
    <row r="281" spans="1:19" ht="29.25" customHeight="1" thickBot="1">
      <c r="A281" s="1162" t="s">
        <v>106</v>
      </c>
      <c r="B281" s="1316"/>
      <c r="C281" s="1179" t="s">
        <v>107</v>
      </c>
      <c r="D281" s="993"/>
      <c r="E281" s="993"/>
      <c r="F281" s="241"/>
      <c r="G281" s="241"/>
      <c r="H281" s="241"/>
      <c r="I281" s="241"/>
      <c r="J281" s="241"/>
      <c r="K281" s="241"/>
      <c r="L281" s="241"/>
      <c r="M281" s="241"/>
      <c r="N281" s="241"/>
      <c r="O281" s="507"/>
      <c r="P281" s="507"/>
      <c r="Q281" s="507"/>
      <c r="R281" s="507"/>
      <c r="S281" s="508"/>
    </row>
    <row r="282" spans="1:19" ht="26.25" customHeight="1">
      <c r="A282" s="289" t="s">
        <v>147</v>
      </c>
      <c r="B282" s="509" t="s">
        <v>169</v>
      </c>
      <c r="C282" s="1217" t="s">
        <v>175</v>
      </c>
      <c r="D282" s="1217"/>
      <c r="E282" s="1217"/>
      <c r="F282" s="1217"/>
      <c r="G282" s="1217"/>
      <c r="H282" s="1217"/>
      <c r="I282" s="1217"/>
      <c r="J282" s="1217"/>
      <c r="K282" s="1217"/>
      <c r="L282" s="1217"/>
      <c r="M282" s="1217"/>
      <c r="N282" s="1217"/>
      <c r="O282" s="1217"/>
      <c r="P282" s="1217"/>
      <c r="Q282" s="1217"/>
      <c r="R282" s="1217"/>
      <c r="S282" s="1218"/>
    </row>
    <row r="283" spans="1:19" ht="24.75" customHeight="1">
      <c r="A283" s="77"/>
      <c r="B283" s="78" t="s">
        <v>108</v>
      </c>
      <c r="C283" s="1154" t="s">
        <v>25</v>
      </c>
      <c r="D283" s="1154"/>
      <c r="E283" s="1154"/>
      <c r="F283" s="1154"/>
      <c r="G283" s="1154"/>
      <c r="H283" s="1154"/>
      <c r="I283" s="1154"/>
      <c r="J283" s="1154"/>
      <c r="K283" s="1154"/>
      <c r="L283" s="1154"/>
      <c r="M283" s="1154"/>
      <c r="N283" s="1154"/>
      <c r="O283" s="1154"/>
      <c r="P283" s="1154"/>
      <c r="Q283" s="1154"/>
      <c r="R283" s="1154"/>
      <c r="S283" s="1307"/>
    </row>
    <row r="284" spans="1:19" ht="21" customHeight="1">
      <c r="A284" s="77"/>
      <c r="B284" s="78" t="s">
        <v>3</v>
      </c>
      <c r="C284" s="1161" t="s">
        <v>110</v>
      </c>
      <c r="D284" s="1161"/>
      <c r="E284" s="1161"/>
      <c r="F284" s="1161"/>
      <c r="G284" s="1161"/>
      <c r="H284" s="1161"/>
      <c r="I284" s="1161"/>
      <c r="J284" s="1161"/>
      <c r="K284" s="1161"/>
      <c r="L284" s="1161"/>
      <c r="M284" s="1161"/>
      <c r="N284" s="1161"/>
      <c r="O284" s="1161"/>
      <c r="P284" s="1161"/>
      <c r="Q284" s="1161"/>
      <c r="R284" s="1161"/>
      <c r="S284" s="1220"/>
    </row>
    <row r="285" spans="1:19" ht="27.75" customHeight="1">
      <c r="A285" s="77"/>
      <c r="B285" s="78" t="s">
        <v>111</v>
      </c>
      <c r="C285" s="1161" t="s">
        <v>180</v>
      </c>
      <c r="D285" s="1161"/>
      <c r="E285" s="1161"/>
      <c r="F285" s="1161"/>
      <c r="G285" s="1161"/>
      <c r="H285" s="1161"/>
      <c r="I285" s="1161"/>
      <c r="J285" s="1161"/>
      <c r="K285" s="1161"/>
      <c r="L285" s="1161"/>
      <c r="M285" s="1161"/>
      <c r="N285" s="1161"/>
      <c r="O285" s="1161"/>
      <c r="P285" s="1161"/>
      <c r="Q285" s="1161"/>
      <c r="R285" s="1161"/>
      <c r="S285" s="1220"/>
    </row>
    <row r="286" spans="1:19" ht="26.25" customHeight="1" thickBot="1">
      <c r="A286" s="77"/>
      <c r="B286" s="78" t="s">
        <v>4</v>
      </c>
      <c r="C286" s="1160" t="s">
        <v>172</v>
      </c>
      <c r="D286" s="1161"/>
      <c r="E286" s="1161"/>
      <c r="F286" s="1161"/>
      <c r="G286" s="1161"/>
      <c r="H286" s="1161"/>
      <c r="I286" s="1161"/>
      <c r="J286" s="1161"/>
      <c r="K286" s="1161"/>
      <c r="L286" s="1161"/>
      <c r="M286" s="1161"/>
      <c r="N286" s="1161"/>
      <c r="O286" s="1161"/>
      <c r="P286" s="1161"/>
      <c r="Q286" s="1161"/>
      <c r="R286" s="1161"/>
      <c r="S286" s="1220"/>
    </row>
    <row r="287" spans="1:19" ht="21.75" customHeight="1" thickBot="1">
      <c r="A287" s="77"/>
      <c r="B287" s="147" t="s">
        <v>206</v>
      </c>
      <c r="C287" s="510">
        <v>7439000</v>
      </c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511"/>
    </row>
    <row r="288" spans="1:19" ht="24.75" customHeight="1">
      <c r="A288" s="77"/>
      <c r="B288" s="697" t="s">
        <v>187</v>
      </c>
      <c r="C288" s="512">
        <v>2500000</v>
      </c>
      <c r="D288" s="1308"/>
      <c r="E288" s="1308"/>
      <c r="F288" s="1308"/>
      <c r="G288" s="1308"/>
      <c r="H288" s="1308"/>
      <c r="I288" s="1308"/>
      <c r="J288" s="1308"/>
      <c r="K288" s="1308"/>
      <c r="L288" s="1308"/>
      <c r="M288" s="1308"/>
      <c r="N288" s="1308"/>
      <c r="O288" s="1308"/>
      <c r="P288" s="1308"/>
      <c r="Q288" s="1308"/>
      <c r="R288" s="1308"/>
      <c r="S288" s="1293"/>
    </row>
    <row r="289" spans="1:19" ht="22.5" customHeight="1">
      <c r="A289" s="77"/>
      <c r="B289" s="698" t="s">
        <v>195</v>
      </c>
      <c r="C289" s="294">
        <v>2237000</v>
      </c>
      <c r="D289" s="1308"/>
      <c r="E289" s="1308"/>
      <c r="F289" s="1308"/>
      <c r="G289" s="1308"/>
      <c r="H289" s="1308"/>
      <c r="I289" s="1308"/>
      <c r="J289" s="1308"/>
      <c r="K289" s="1308"/>
      <c r="L289" s="1308"/>
      <c r="M289" s="1308"/>
      <c r="N289" s="1308"/>
      <c r="O289" s="1308"/>
      <c r="P289" s="1308"/>
      <c r="Q289" s="1308"/>
      <c r="R289" s="1308"/>
      <c r="S289" s="1293"/>
    </row>
    <row r="290" spans="1:19" ht="19.5" customHeight="1">
      <c r="A290" s="77"/>
      <c r="B290" s="698" t="s">
        <v>201</v>
      </c>
      <c r="C290" s="293"/>
      <c r="D290" s="1308"/>
      <c r="E290" s="1308"/>
      <c r="F290" s="1308"/>
      <c r="G290" s="1308"/>
      <c r="H290" s="1308"/>
      <c r="I290" s="1308"/>
      <c r="J290" s="1308"/>
      <c r="K290" s="1308"/>
      <c r="L290" s="1308"/>
      <c r="M290" s="1308"/>
      <c r="N290" s="1308"/>
      <c r="O290" s="1308"/>
      <c r="P290" s="1308"/>
      <c r="Q290" s="1308"/>
      <c r="R290" s="1308"/>
      <c r="S290" s="1293"/>
    </row>
    <row r="291" spans="1:19" ht="26.25" customHeight="1" thickBot="1">
      <c r="A291" s="77"/>
      <c r="B291" s="699" t="s">
        <v>194</v>
      </c>
      <c r="C291" s="694"/>
      <c r="D291" s="1308"/>
      <c r="E291" s="1308"/>
      <c r="F291" s="1308"/>
      <c r="G291" s="1308"/>
      <c r="H291" s="1308"/>
      <c r="I291" s="1308"/>
      <c r="J291" s="1308"/>
      <c r="K291" s="1308"/>
      <c r="L291" s="1308"/>
      <c r="M291" s="1308"/>
      <c r="N291" s="1308"/>
      <c r="O291" s="1308"/>
      <c r="P291" s="1308"/>
      <c r="Q291" s="1308"/>
      <c r="R291" s="1308"/>
      <c r="S291" s="1293"/>
    </row>
    <row r="292" spans="1:19" ht="18" customHeight="1">
      <c r="A292" s="77"/>
      <c r="B292" s="696" t="s">
        <v>182</v>
      </c>
      <c r="C292" s="769"/>
      <c r="D292" s="732"/>
      <c r="E292" s="732"/>
      <c r="F292" s="732"/>
      <c r="G292" s="732"/>
      <c r="H292" s="732"/>
      <c r="I292" s="732"/>
      <c r="J292" s="732"/>
      <c r="K292" s="732"/>
      <c r="L292" s="732"/>
      <c r="M292" s="732"/>
      <c r="N292" s="732"/>
      <c r="O292" s="732"/>
      <c r="P292" s="732"/>
      <c r="Q292" s="732"/>
      <c r="R292" s="732"/>
      <c r="S292" s="730"/>
    </row>
    <row r="293" spans="1:19" ht="26.25" customHeight="1">
      <c r="A293" s="77"/>
      <c r="B293" s="449" t="s">
        <v>120</v>
      </c>
      <c r="C293" s="450">
        <f>C290+C291+C301</f>
        <v>0</v>
      </c>
      <c r="D293" s="1308"/>
      <c r="E293" s="1308"/>
      <c r="F293" s="1308"/>
      <c r="G293" s="1308"/>
      <c r="H293" s="1308"/>
      <c r="I293" s="1308"/>
      <c r="J293" s="1308"/>
      <c r="K293" s="1308"/>
      <c r="L293" s="1308"/>
      <c r="M293" s="1308"/>
      <c r="N293" s="1308"/>
      <c r="O293" s="1308"/>
      <c r="P293" s="1308"/>
      <c r="Q293" s="1308"/>
      <c r="R293" s="1308"/>
      <c r="S293" s="1293"/>
    </row>
    <row r="294" spans="1:19" ht="25.5" customHeight="1">
      <c r="A294" s="77"/>
      <c r="B294" s="449" t="s">
        <v>121</v>
      </c>
      <c r="C294" s="513">
        <f>C290+C291+D301</f>
        <v>0</v>
      </c>
      <c r="D294" s="1294"/>
      <c r="E294" s="1294"/>
      <c r="F294" s="1294"/>
      <c r="G294" s="1294"/>
      <c r="H294" s="1294"/>
      <c r="I294" s="1294"/>
      <c r="J294" s="1294"/>
      <c r="K294" s="1294"/>
      <c r="L294" s="1294"/>
      <c r="M294" s="1294"/>
      <c r="N294" s="1294"/>
      <c r="O294" s="1294"/>
      <c r="P294" s="1294"/>
      <c r="Q294" s="1294"/>
      <c r="R294" s="1294"/>
      <c r="S294" s="1294"/>
    </row>
    <row r="295" spans="1:19" ht="54.75" customHeight="1" thickBot="1">
      <c r="A295" s="152"/>
      <c r="B295" s="514" t="s">
        <v>186</v>
      </c>
      <c r="C295" s="515">
        <f>C291+C292</f>
        <v>0</v>
      </c>
      <c r="D295" s="1294"/>
      <c r="E295" s="1294"/>
      <c r="F295" s="1294"/>
      <c r="G295" s="1294"/>
      <c r="H295" s="1294"/>
      <c r="I295" s="1294"/>
      <c r="J295" s="1294"/>
      <c r="K295" s="1294"/>
      <c r="L295" s="1294"/>
      <c r="M295" s="1294"/>
      <c r="N295" s="1294"/>
      <c r="O295" s="1294"/>
      <c r="P295" s="1294"/>
      <c r="Q295" s="1294"/>
      <c r="R295" s="1294"/>
      <c r="S295" s="1294"/>
    </row>
    <row r="296" spans="1:19" ht="17.25" thickBot="1">
      <c r="A296" s="459"/>
      <c r="B296" s="516"/>
      <c r="C296" s="179"/>
      <c r="D296" s="1305"/>
      <c r="E296" s="1305"/>
      <c r="F296" s="1305"/>
      <c r="G296" s="1305"/>
      <c r="H296" s="1305"/>
      <c r="I296" s="1305"/>
      <c r="J296" s="1305"/>
      <c r="K296" s="1305"/>
      <c r="L296" s="1305"/>
      <c r="M296" s="1305"/>
      <c r="N296" s="1305"/>
      <c r="O296" s="1305"/>
      <c r="P296" s="1305"/>
      <c r="Q296" s="1305"/>
      <c r="R296" s="1305"/>
      <c r="S296" s="1306"/>
    </row>
    <row r="297" spans="1:19" ht="33.75" thickBot="1">
      <c r="A297" s="459"/>
      <c r="B297" s="461" t="s">
        <v>122</v>
      </c>
      <c r="C297" s="93" t="s">
        <v>123</v>
      </c>
      <c r="D297" s="1046" t="s">
        <v>124</v>
      </c>
      <c r="E297" s="1155"/>
      <c r="F297" s="1048" t="s">
        <v>125</v>
      </c>
      <c r="G297" s="1049"/>
      <c r="H297" s="1213"/>
      <c r="I297" s="1023"/>
      <c r="J297" s="1023"/>
      <c r="K297" s="1023"/>
      <c r="L297" s="1023"/>
      <c r="M297" s="1023"/>
      <c r="N297" s="1023"/>
      <c r="O297" s="1023"/>
      <c r="P297" s="1023"/>
      <c r="Q297" s="1023"/>
      <c r="R297" s="1023"/>
      <c r="S297" s="1023"/>
    </row>
    <row r="298" spans="1:19" ht="26.25" customHeight="1">
      <c r="A298" s="459"/>
      <c r="B298" s="171">
        <v>2022</v>
      </c>
      <c r="C298" s="249">
        <f>E312</f>
        <v>0</v>
      </c>
      <c r="D298" s="1020">
        <f>F312</f>
        <v>0</v>
      </c>
      <c r="E298" s="1157"/>
      <c r="F298" s="1158">
        <f>C298-D298</f>
        <v>0</v>
      </c>
      <c r="G298" s="1021"/>
      <c r="H298" s="1213"/>
      <c r="I298" s="1023"/>
      <c r="J298" s="1023"/>
      <c r="K298" s="1023"/>
      <c r="L298" s="1023"/>
      <c r="M298" s="1023"/>
      <c r="N298" s="1023"/>
      <c r="O298" s="1023"/>
      <c r="P298" s="1023"/>
      <c r="Q298" s="1023"/>
      <c r="R298" s="1023"/>
      <c r="S298" s="1023"/>
    </row>
    <row r="299" spans="1:19" ht="26.25" customHeight="1">
      <c r="A299" s="459"/>
      <c r="B299" s="173">
        <v>2023</v>
      </c>
      <c r="C299" s="251">
        <f>I312</f>
        <v>0</v>
      </c>
      <c r="D299" s="1023">
        <f>J312</f>
        <v>0</v>
      </c>
      <c r="E299" s="1179"/>
      <c r="F299" s="1180">
        <f>C299-D299</f>
        <v>0</v>
      </c>
      <c r="G299" s="1024"/>
      <c r="H299" s="1213"/>
      <c r="I299" s="1023"/>
      <c r="J299" s="1023"/>
      <c r="K299" s="1023"/>
      <c r="L299" s="1023"/>
      <c r="M299" s="1023"/>
      <c r="N299" s="1023"/>
      <c r="O299" s="1023"/>
      <c r="P299" s="1023"/>
      <c r="Q299" s="1023"/>
      <c r="R299" s="1023"/>
      <c r="S299" s="1023"/>
    </row>
    <row r="300" spans="1:19" ht="27" customHeight="1" thickBot="1">
      <c r="A300" s="459"/>
      <c r="B300" s="175">
        <v>2024</v>
      </c>
      <c r="C300" s="252">
        <f>M312</f>
        <v>0</v>
      </c>
      <c r="D300" s="1014">
        <f>N312</f>
        <v>0</v>
      </c>
      <c r="E300" s="1181"/>
      <c r="F300" s="1182">
        <f>C300-D300</f>
        <v>0</v>
      </c>
      <c r="G300" s="1015"/>
      <c r="H300" s="1213"/>
      <c r="I300" s="1023"/>
      <c r="J300" s="1023"/>
      <c r="K300" s="1023"/>
      <c r="L300" s="1023"/>
      <c r="M300" s="1023"/>
      <c r="N300" s="1023"/>
      <c r="O300" s="1023"/>
      <c r="P300" s="1023"/>
      <c r="Q300" s="1023"/>
      <c r="R300" s="1023"/>
      <c r="S300" s="1023"/>
    </row>
    <row r="301" spans="1:19" ht="21.75" customHeight="1" thickBot="1">
      <c r="A301" s="459"/>
      <c r="B301" s="517" t="s">
        <v>126</v>
      </c>
      <c r="C301" s="104">
        <f>SUM(C298:C300)</f>
        <v>0</v>
      </c>
      <c r="D301" s="1017">
        <f>SUM(D298:D300)</f>
        <v>0</v>
      </c>
      <c r="E301" s="1017"/>
      <c r="F301" s="1317">
        <f>SUM(F298:F300)</f>
        <v>0</v>
      </c>
      <c r="G301" s="1318"/>
      <c r="H301" s="1213"/>
      <c r="I301" s="1023"/>
      <c r="J301" s="1023"/>
      <c r="K301" s="1023"/>
      <c r="L301" s="1023"/>
      <c r="M301" s="1023"/>
      <c r="N301" s="1023"/>
      <c r="O301" s="1023"/>
      <c r="P301" s="1023"/>
      <c r="Q301" s="1023"/>
      <c r="R301" s="1023"/>
      <c r="S301" s="1023"/>
    </row>
    <row r="302" spans="1:19" ht="17.25" thickBot="1">
      <c r="A302" s="239"/>
      <c r="B302" s="518"/>
      <c r="C302" s="519"/>
      <c r="D302" s="520"/>
      <c r="E302" s="520"/>
      <c r="F302" s="520"/>
      <c r="G302" s="385"/>
      <c r="H302" s="385"/>
      <c r="I302" s="385"/>
      <c r="J302" s="385"/>
      <c r="K302" s="521"/>
      <c r="L302" s="179"/>
      <c r="M302" s="179"/>
      <c r="N302" s="179"/>
      <c r="O302" s="179"/>
      <c r="P302" s="179"/>
      <c r="Q302" s="179"/>
      <c r="R302" s="179"/>
      <c r="S302" s="387">
        <f>SUM(D302:R302)</f>
        <v>0</v>
      </c>
    </row>
    <row r="303" spans="1:19" ht="27.75" customHeight="1" thickBot="1">
      <c r="A303" s="1323" t="s">
        <v>127</v>
      </c>
      <c r="B303" s="1324"/>
      <c r="C303" s="1187"/>
      <c r="D303" s="1187"/>
      <c r="E303" s="1187"/>
      <c r="F303" s="1187"/>
      <c r="G303" s="1187"/>
      <c r="H303" s="1187"/>
      <c r="I303" s="1187"/>
      <c r="J303" s="1187"/>
      <c r="K303" s="1187"/>
      <c r="L303" s="1187"/>
      <c r="M303" s="1187"/>
      <c r="N303" s="1187"/>
      <c r="O303" s="1187"/>
      <c r="P303" s="1187"/>
      <c r="Q303" s="1187"/>
      <c r="R303" s="1187"/>
      <c r="S303" s="1188"/>
    </row>
    <row r="304" spans="1:19" ht="14.25">
      <c r="A304" s="1061" t="s">
        <v>128</v>
      </c>
      <c r="B304" s="1062"/>
      <c r="C304" s="1062"/>
      <c r="D304" s="1062"/>
      <c r="E304" s="1062"/>
      <c r="F304" s="1062"/>
      <c r="G304" s="1062"/>
      <c r="H304" s="1062"/>
      <c r="I304" s="1062"/>
      <c r="J304" s="1062"/>
      <c r="K304" s="1062"/>
      <c r="L304" s="1062"/>
      <c r="M304" s="1062"/>
      <c r="N304" s="1062"/>
      <c r="O304" s="1062"/>
      <c r="P304" s="1062"/>
      <c r="Q304" s="1062"/>
      <c r="R304" s="1062"/>
      <c r="S304" s="1200"/>
    </row>
    <row r="305" spans="1:19" ht="15.75" thickBot="1">
      <c r="A305" s="1201" t="s">
        <v>144</v>
      </c>
      <c r="B305" s="1202"/>
      <c r="C305" s="1202"/>
      <c r="D305" s="1203"/>
      <c r="E305" s="1203"/>
      <c r="F305" s="1203"/>
      <c r="G305" s="1203"/>
      <c r="H305" s="1203"/>
      <c r="I305" s="1203"/>
      <c r="J305" s="1203"/>
      <c r="K305" s="1203"/>
      <c r="L305" s="1203"/>
      <c r="M305" s="1203"/>
      <c r="N305" s="1203"/>
      <c r="O305" s="1203"/>
      <c r="P305" s="1203"/>
      <c r="Q305" s="1203"/>
      <c r="R305" s="1203"/>
      <c r="S305" s="1204"/>
    </row>
    <row r="306" spans="1:19" ht="13.5" thickBot="1">
      <c r="A306" s="1298" t="s">
        <v>133</v>
      </c>
      <c r="B306" s="1299"/>
      <c r="C306" s="470"/>
      <c r="D306" s="471"/>
      <c r="E306" s="472"/>
      <c r="F306" s="472"/>
      <c r="G306" s="473"/>
      <c r="H306" s="474"/>
      <c r="I306" s="474"/>
      <c r="J306" s="475"/>
      <c r="K306" s="474"/>
      <c r="L306" s="474"/>
      <c r="M306" s="474"/>
      <c r="N306" s="474"/>
      <c r="O306" s="474"/>
      <c r="P306" s="474"/>
      <c r="Q306" s="1300"/>
      <c r="R306" s="1301"/>
      <c r="S306" s="1302"/>
    </row>
    <row r="307" spans="1:19" ht="45" customHeight="1" thickBot="1">
      <c r="A307" s="1136"/>
      <c r="B307" s="1028"/>
      <c r="C307" s="1029"/>
      <c r="D307" s="112"/>
      <c r="E307" s="1067" t="s">
        <v>130</v>
      </c>
      <c r="F307" s="1068"/>
      <c r="G307" s="1069"/>
      <c r="H307" s="184"/>
      <c r="I307" s="1151" t="s">
        <v>131</v>
      </c>
      <c r="J307" s="1152"/>
      <c r="K307" s="1153"/>
      <c r="L307" s="113"/>
      <c r="M307" s="1130" t="s">
        <v>132</v>
      </c>
      <c r="N307" s="1131"/>
      <c r="O307" s="1132"/>
      <c r="P307" s="114"/>
      <c r="Q307" s="1130" t="s">
        <v>51</v>
      </c>
      <c r="R307" s="1131"/>
      <c r="S307" s="1132"/>
    </row>
    <row r="308" spans="1:19" ht="64.5" customHeight="1" thickBot="1">
      <c r="A308" s="1025" t="s">
        <v>200</v>
      </c>
      <c r="B308" s="1026"/>
      <c r="C308" s="700"/>
      <c r="D308" s="396" t="s">
        <v>134</v>
      </c>
      <c r="E308" s="309" t="s">
        <v>135</v>
      </c>
      <c r="F308" s="262" t="s">
        <v>124</v>
      </c>
      <c r="G308" s="263" t="s">
        <v>125</v>
      </c>
      <c r="H308" s="310" t="s">
        <v>134</v>
      </c>
      <c r="I308" s="311" t="s">
        <v>123</v>
      </c>
      <c r="J308" s="312" t="s">
        <v>124</v>
      </c>
      <c r="K308" s="313" t="s">
        <v>125</v>
      </c>
      <c r="L308" s="314" t="s">
        <v>134</v>
      </c>
      <c r="M308" s="315" t="s">
        <v>123</v>
      </c>
      <c r="N308" s="316" t="s">
        <v>124</v>
      </c>
      <c r="O308" s="317" t="s">
        <v>125</v>
      </c>
      <c r="P308" s="318" t="s">
        <v>160</v>
      </c>
      <c r="Q308" s="319" t="s">
        <v>136</v>
      </c>
      <c r="R308" s="319" t="s">
        <v>137</v>
      </c>
      <c r="S308" s="320" t="s">
        <v>138</v>
      </c>
    </row>
    <row r="309" spans="1:19" ht="2.25" hidden="1" customHeight="1">
      <c r="A309" s="1137"/>
      <c r="B309" s="1138"/>
      <c r="C309" s="701"/>
      <c r="D309" s="432"/>
      <c r="E309" s="522">
        <f t="shared" ref="E309:Q309" si="47">E310</f>
        <v>0</v>
      </c>
      <c r="F309" s="523">
        <f t="shared" si="47"/>
        <v>0</v>
      </c>
      <c r="G309" s="523">
        <f t="shared" si="47"/>
        <v>0</v>
      </c>
      <c r="H309" s="523">
        <f t="shared" si="47"/>
        <v>0</v>
      </c>
      <c r="I309" s="522">
        <f t="shared" si="47"/>
        <v>0</v>
      </c>
      <c r="J309" s="523">
        <f t="shared" si="47"/>
        <v>0</v>
      </c>
      <c r="K309" s="523">
        <f t="shared" si="47"/>
        <v>0</v>
      </c>
      <c r="L309" s="523">
        <f t="shared" si="47"/>
        <v>0</v>
      </c>
      <c r="M309" s="524">
        <f t="shared" si="47"/>
        <v>0</v>
      </c>
      <c r="N309" s="399">
        <f t="shared" si="47"/>
        <v>0</v>
      </c>
      <c r="O309" s="523">
        <f t="shared" si="47"/>
        <v>0</v>
      </c>
      <c r="P309" s="523">
        <f t="shared" si="47"/>
        <v>0</v>
      </c>
      <c r="Q309" s="522">
        <f t="shared" si="47"/>
        <v>0</v>
      </c>
      <c r="R309" s="523">
        <f>F309+J309+N309</f>
        <v>0</v>
      </c>
      <c r="S309" s="266">
        <f>G309+K309+O309</f>
        <v>0</v>
      </c>
    </row>
    <row r="310" spans="1:19" ht="55.5" customHeight="1" thickBot="1">
      <c r="A310" s="487"/>
      <c r="B310" s="1319" t="s">
        <v>24</v>
      </c>
      <c r="C310" s="1320"/>
      <c r="D310" s="339"/>
      <c r="E310" s="525"/>
      <c r="F310" s="339"/>
      <c r="G310" s="339">
        <f>E310-F310</f>
        <v>0</v>
      </c>
      <c r="H310" s="339"/>
      <c r="I310" s="525"/>
      <c r="J310" s="339"/>
      <c r="K310" s="339">
        <f>I310-J310</f>
        <v>0</v>
      </c>
      <c r="L310" s="339"/>
      <c r="M310" s="339"/>
      <c r="N310" s="339"/>
      <c r="O310" s="339">
        <f>M310-N310</f>
        <v>0</v>
      </c>
      <c r="P310" s="339"/>
      <c r="Q310" s="525">
        <f>I310+M310+E310</f>
        <v>0</v>
      </c>
      <c r="R310" s="339">
        <f>F310+J310+N310</f>
        <v>0</v>
      </c>
      <c r="S310" s="339">
        <f>G310+K310+O310</f>
        <v>0</v>
      </c>
    </row>
    <row r="311" spans="1:19" ht="4.5" hidden="1" customHeight="1">
      <c r="A311" s="353"/>
      <c r="B311" s="75"/>
      <c r="C311" s="75"/>
      <c r="D311" s="205"/>
      <c r="E311" s="205"/>
      <c r="F311" s="205"/>
      <c r="G311" s="205"/>
      <c r="H311" s="205"/>
      <c r="I311" s="205"/>
      <c r="J311" s="205"/>
      <c r="K311" s="205"/>
      <c r="L311" s="205"/>
      <c r="M311" s="205"/>
      <c r="N311" s="205"/>
      <c r="O311" s="205"/>
      <c r="P311" s="205"/>
      <c r="Q311" s="205"/>
      <c r="R311" s="205"/>
      <c r="S311" s="422"/>
    </row>
    <row r="312" spans="1:19" ht="34.5" customHeight="1" thickBot="1">
      <c r="A312" s="1321" t="s">
        <v>51</v>
      </c>
      <c r="B312" s="1322"/>
      <c r="C312" s="526"/>
      <c r="D312" s="425"/>
      <c r="E312" s="497">
        <f t="shared" ref="E312:N312" si="48">E310</f>
        <v>0</v>
      </c>
      <c r="F312" s="498">
        <f t="shared" si="48"/>
        <v>0</v>
      </c>
      <c r="G312" s="498">
        <f t="shared" si="48"/>
        <v>0</v>
      </c>
      <c r="H312" s="498">
        <f t="shared" si="48"/>
        <v>0</v>
      </c>
      <c r="I312" s="497">
        <f t="shared" si="48"/>
        <v>0</v>
      </c>
      <c r="J312" s="498">
        <f t="shared" si="48"/>
        <v>0</v>
      </c>
      <c r="K312" s="498">
        <f t="shared" si="48"/>
        <v>0</v>
      </c>
      <c r="L312" s="498">
        <f t="shared" si="48"/>
        <v>0</v>
      </c>
      <c r="M312" s="498">
        <f t="shared" si="48"/>
        <v>0</v>
      </c>
      <c r="N312" s="498">
        <f t="shared" si="48"/>
        <v>0</v>
      </c>
      <c r="O312" s="498"/>
      <c r="P312" s="498">
        <f>P310</f>
        <v>0</v>
      </c>
      <c r="Q312" s="498">
        <f>Q310</f>
        <v>0</v>
      </c>
      <c r="R312" s="498">
        <f>R310</f>
        <v>0</v>
      </c>
      <c r="S312" s="498">
        <f>S310</f>
        <v>0</v>
      </c>
    </row>
    <row r="313" spans="1:19"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 s="527" customFormat="1" ht="15.75" customHeight="1">
      <c r="B314" s="528"/>
      <c r="C314" s="529"/>
      <c r="D314" s="529"/>
      <c r="E314" s="529"/>
      <c r="F314" s="529"/>
      <c r="G314" s="529"/>
      <c r="H314" s="529"/>
      <c r="I314" s="529"/>
      <c r="J314" s="529"/>
    </row>
    <row r="315" spans="1:19" s="527" customFormat="1" ht="4.5" customHeight="1">
      <c r="B315" s="528"/>
      <c r="C315" s="529"/>
      <c r="D315" s="529"/>
      <c r="E315" s="529"/>
      <c r="F315" s="529"/>
      <c r="G315" s="529"/>
      <c r="H315" s="529"/>
      <c r="I315" s="529"/>
      <c r="J315" s="529"/>
    </row>
    <row r="316" spans="1:19" ht="16.5" customHeight="1"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 ht="16.5" customHeight="1"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 ht="16.5" customHeight="1">
      <c r="A318" s="1007" t="s">
        <v>197</v>
      </c>
      <c r="B318" s="1007"/>
      <c r="C318" s="1007"/>
      <c r="D318" s="1007"/>
      <c r="E318" s="1007"/>
      <c r="F318" s="1007"/>
      <c r="G318" s="1007"/>
      <c r="H318" s="1007"/>
      <c r="I318" s="1007"/>
      <c r="J318" s="1007"/>
      <c r="K318" s="1007"/>
      <c r="L318" s="1007"/>
      <c r="M318" s="1007"/>
      <c r="N318" s="1007"/>
      <c r="O318" s="1007"/>
      <c r="P318" s="1007"/>
      <c r="Q318" s="1007"/>
      <c r="R318" s="1007"/>
      <c r="S318" s="1007"/>
    </row>
    <row r="319" spans="1:19" ht="16.5" customHeight="1" thickBot="1">
      <c r="C319" s="68"/>
      <c r="J319" s="1054" t="s">
        <v>176</v>
      </c>
      <c r="K319" s="1054"/>
      <c r="L319" s="1054"/>
      <c r="M319" s="1054"/>
      <c r="N319" s="1054"/>
      <c r="O319" s="1054"/>
      <c r="P319" s="1054"/>
      <c r="Q319" s="1055"/>
      <c r="R319" s="1055"/>
      <c r="S319" s="1055"/>
    </row>
    <row r="320" spans="1:19" ht="16.5" customHeight="1" thickBot="1">
      <c r="A320" s="1079" t="s">
        <v>104</v>
      </c>
      <c r="B320" s="1080"/>
      <c r="C320" s="1315" t="s">
        <v>105</v>
      </c>
      <c r="D320" s="1315"/>
      <c r="E320" s="1315"/>
      <c r="F320" s="504"/>
      <c r="G320" s="504"/>
      <c r="H320" s="504"/>
      <c r="I320" s="504"/>
      <c r="J320" s="504"/>
      <c r="K320" s="504"/>
      <c r="L320" s="504"/>
      <c r="M320" s="504"/>
      <c r="N320" s="504"/>
      <c r="O320" s="505"/>
      <c r="P320" s="505"/>
      <c r="Q320" s="505"/>
      <c r="R320" s="505"/>
      <c r="S320" s="506"/>
    </row>
    <row r="321" spans="1:19" ht="16.5" customHeight="1">
      <c r="A321" s="1010" t="s">
        <v>106</v>
      </c>
      <c r="B321" s="1011"/>
      <c r="C321" s="996" t="s">
        <v>107</v>
      </c>
      <c r="D321" s="996"/>
      <c r="E321" s="996"/>
      <c r="F321" s="1018"/>
      <c r="G321" s="1018"/>
      <c r="H321" s="1018"/>
      <c r="I321" s="1018"/>
      <c r="J321" s="1018"/>
      <c r="K321" s="1018"/>
      <c r="L321" s="1018"/>
      <c r="M321" s="1018"/>
      <c r="N321" s="1018"/>
      <c r="O321" s="1018"/>
      <c r="P321" s="1018"/>
      <c r="Q321" s="1018"/>
      <c r="R321" s="1018"/>
      <c r="S321" s="1019"/>
    </row>
    <row r="322" spans="1:19" ht="22.5" customHeight="1">
      <c r="A322" s="77" t="s">
        <v>147</v>
      </c>
      <c r="B322" s="78" t="s">
        <v>169</v>
      </c>
      <c r="C322" s="1307" t="s">
        <v>177</v>
      </c>
      <c r="D322" s="1328"/>
      <c r="E322" s="1328"/>
      <c r="F322" s="1328"/>
      <c r="G322" s="1328"/>
      <c r="H322" s="1328"/>
      <c r="I322" s="1328"/>
      <c r="J322" s="1328"/>
      <c r="K322" s="1328"/>
      <c r="L322" s="1328"/>
      <c r="M322" s="1328"/>
      <c r="N322" s="1328"/>
      <c r="O322" s="1328"/>
      <c r="P322" s="1328"/>
      <c r="Q322" s="1328"/>
      <c r="R322" s="1328"/>
      <c r="S322" s="1328"/>
    </row>
    <row r="323" spans="1:19" ht="20.25" customHeight="1">
      <c r="A323" s="77"/>
      <c r="B323" s="78" t="s">
        <v>108</v>
      </c>
      <c r="C323" s="1307" t="s">
        <v>50</v>
      </c>
      <c r="D323" s="1328"/>
      <c r="E323" s="1328"/>
      <c r="F323" s="1328"/>
      <c r="G323" s="1328"/>
      <c r="H323" s="1328"/>
      <c r="I323" s="1328"/>
      <c r="J323" s="1328"/>
      <c r="K323" s="1328"/>
      <c r="L323" s="1328"/>
      <c r="M323" s="1328"/>
      <c r="N323" s="1328"/>
      <c r="O323" s="1328"/>
      <c r="P323" s="1328"/>
      <c r="Q323" s="1328"/>
      <c r="R323" s="1328"/>
      <c r="S323" s="1328"/>
    </row>
    <row r="324" spans="1:19" ht="24" customHeight="1">
      <c r="A324" s="77"/>
      <c r="B324" s="78" t="s">
        <v>3</v>
      </c>
      <c r="C324" s="1220" t="s">
        <v>110</v>
      </c>
      <c r="D324" s="1215"/>
      <c r="E324" s="1215"/>
      <c r="F324" s="1215"/>
      <c r="G324" s="1215"/>
      <c r="H324" s="1215"/>
      <c r="I324" s="1215"/>
      <c r="J324" s="1215"/>
      <c r="K324" s="1215"/>
      <c r="L324" s="1215"/>
      <c r="M324" s="1215"/>
      <c r="N324" s="1215"/>
      <c r="O324" s="1215"/>
      <c r="P324" s="1215"/>
      <c r="Q324" s="1215"/>
      <c r="R324" s="1215"/>
      <c r="S324" s="1215"/>
    </row>
    <row r="325" spans="1:19" ht="22.5" customHeight="1">
      <c r="A325" s="77"/>
      <c r="B325" s="78" t="s">
        <v>111</v>
      </c>
      <c r="C325" s="1220" t="s">
        <v>196</v>
      </c>
      <c r="D325" s="1215"/>
      <c r="E325" s="1215"/>
      <c r="F325" s="1215"/>
      <c r="G325" s="1215"/>
      <c r="H325" s="1215"/>
      <c r="I325" s="1215"/>
      <c r="J325" s="1215"/>
      <c r="K325" s="1215"/>
      <c r="L325" s="1215"/>
      <c r="M325" s="1215"/>
      <c r="N325" s="1215"/>
      <c r="O325" s="1215"/>
      <c r="P325" s="1215"/>
      <c r="Q325" s="1215"/>
      <c r="R325" s="1215"/>
      <c r="S325" s="1215"/>
    </row>
    <row r="326" spans="1:19" ht="33.75" customHeight="1" thickBot="1">
      <c r="A326" s="77"/>
      <c r="B326" s="530" t="s">
        <v>4</v>
      </c>
      <c r="C326" s="1327" t="s">
        <v>172</v>
      </c>
      <c r="D326" s="1215"/>
      <c r="E326" s="1215"/>
      <c r="F326" s="1215"/>
      <c r="G326" s="1215"/>
      <c r="H326" s="1215"/>
      <c r="I326" s="1215"/>
      <c r="J326" s="1215"/>
      <c r="K326" s="1215"/>
      <c r="L326" s="1215"/>
      <c r="M326" s="1215"/>
      <c r="N326" s="1215"/>
      <c r="O326" s="1215"/>
      <c r="P326" s="1215"/>
      <c r="Q326" s="1215"/>
      <c r="R326" s="1215"/>
      <c r="S326" s="1215"/>
    </row>
    <row r="327" spans="1:19" ht="27.75" customHeight="1" thickBot="1">
      <c r="A327" s="87"/>
      <c r="B327" s="531" t="s">
        <v>213</v>
      </c>
      <c r="C327" s="532"/>
      <c r="D327" s="993"/>
      <c r="E327" s="993"/>
      <c r="F327" s="993"/>
      <c r="G327" s="993"/>
      <c r="H327" s="993"/>
      <c r="I327" s="993"/>
      <c r="J327" s="993"/>
      <c r="K327" s="993"/>
      <c r="L327" s="993"/>
      <c r="M327" s="993"/>
      <c r="N327" s="993"/>
      <c r="O327" s="993"/>
      <c r="P327" s="993"/>
      <c r="Q327" s="993"/>
      <c r="R327" s="993"/>
      <c r="S327" s="1213"/>
    </row>
    <row r="328" spans="1:19" ht="22.5" customHeight="1">
      <c r="A328" s="77"/>
      <c r="B328" s="770" t="s">
        <v>214</v>
      </c>
      <c r="C328" s="771"/>
      <c r="D328" s="1293"/>
      <c r="E328" s="1294"/>
      <c r="F328" s="1294"/>
      <c r="G328" s="1294"/>
      <c r="H328" s="1294"/>
      <c r="I328" s="1294"/>
      <c r="J328" s="1294"/>
      <c r="K328" s="1294"/>
      <c r="L328" s="1294"/>
      <c r="M328" s="1294"/>
      <c r="N328" s="1294"/>
      <c r="O328" s="1294"/>
      <c r="P328" s="1294"/>
      <c r="Q328" s="1294"/>
      <c r="R328" s="1294"/>
      <c r="S328" s="1294"/>
    </row>
    <row r="329" spans="1:19" ht="18.75" customHeight="1">
      <c r="A329" s="77"/>
      <c r="B329" s="772" t="s">
        <v>215</v>
      </c>
      <c r="C329" s="771"/>
      <c r="D329" s="1293"/>
      <c r="E329" s="1294"/>
      <c r="F329" s="1294"/>
      <c r="G329" s="1294"/>
      <c r="H329" s="1294"/>
      <c r="I329" s="1294"/>
      <c r="J329" s="1294"/>
      <c r="K329" s="1294"/>
      <c r="L329" s="1294"/>
      <c r="M329" s="1294"/>
      <c r="N329" s="1294"/>
      <c r="O329" s="1294"/>
      <c r="P329" s="1294"/>
      <c r="Q329" s="1294"/>
      <c r="R329" s="1294"/>
      <c r="S329" s="1294"/>
    </row>
    <row r="330" spans="1:19" ht="27.75" customHeight="1">
      <c r="A330" s="77"/>
      <c r="B330" s="772" t="s">
        <v>216</v>
      </c>
      <c r="C330" s="769"/>
      <c r="D330" s="1293"/>
      <c r="E330" s="1294"/>
      <c r="F330" s="1294"/>
      <c r="G330" s="1294"/>
      <c r="H330" s="1294"/>
      <c r="I330" s="1294"/>
      <c r="J330" s="1294"/>
      <c r="K330" s="1294"/>
      <c r="L330" s="1294"/>
      <c r="M330" s="1294"/>
      <c r="N330" s="1294"/>
      <c r="O330" s="1294"/>
      <c r="P330" s="1294"/>
      <c r="Q330" s="1294"/>
      <c r="R330" s="1294"/>
      <c r="S330" s="1294"/>
    </row>
    <row r="331" spans="1:19" ht="21.75" customHeight="1">
      <c r="A331" s="77"/>
      <c r="B331" s="772" t="s">
        <v>182</v>
      </c>
      <c r="C331" s="769"/>
      <c r="D331" s="1293"/>
      <c r="E331" s="1294"/>
      <c r="F331" s="1294"/>
      <c r="G331" s="1294"/>
      <c r="H331" s="1294"/>
      <c r="I331" s="1294"/>
      <c r="J331" s="1294"/>
      <c r="K331" s="1294"/>
      <c r="L331" s="1294"/>
      <c r="M331" s="1294"/>
      <c r="N331" s="1294"/>
      <c r="O331" s="1294"/>
      <c r="P331" s="1294"/>
      <c r="Q331" s="1294"/>
      <c r="R331" s="1294"/>
      <c r="S331" s="1294"/>
    </row>
    <row r="332" spans="1:19" ht="24" customHeight="1">
      <c r="A332" s="77"/>
      <c r="B332" s="449" t="s">
        <v>120</v>
      </c>
      <c r="C332" s="450">
        <f>C330+C331+C340</f>
        <v>0</v>
      </c>
      <c r="D332" s="1293"/>
      <c r="E332" s="1294"/>
      <c r="F332" s="1294"/>
      <c r="G332" s="1294"/>
      <c r="H332" s="1294"/>
      <c r="I332" s="1294"/>
      <c r="J332" s="1294"/>
      <c r="K332" s="1294"/>
      <c r="L332" s="1294"/>
      <c r="M332" s="1294"/>
      <c r="N332" s="1294"/>
      <c r="O332" s="1294"/>
      <c r="P332" s="1294"/>
      <c r="Q332" s="1294"/>
      <c r="R332" s="1294"/>
      <c r="S332" s="1294"/>
    </row>
    <row r="333" spans="1:19" ht="30" customHeight="1">
      <c r="A333" s="77"/>
      <c r="B333" s="449" t="s">
        <v>121</v>
      </c>
      <c r="C333" s="450">
        <f>C330+C331+D340</f>
        <v>0</v>
      </c>
      <c r="D333" s="1293"/>
      <c r="E333" s="1294"/>
      <c r="F333" s="1294"/>
      <c r="G333" s="1294"/>
      <c r="H333" s="1294"/>
      <c r="I333" s="1294"/>
      <c r="J333" s="1294"/>
      <c r="K333" s="1294"/>
      <c r="L333" s="1294"/>
      <c r="M333" s="1294"/>
      <c r="N333" s="1294"/>
      <c r="O333" s="1294"/>
      <c r="P333" s="1294"/>
      <c r="Q333" s="1294"/>
      <c r="R333" s="1294"/>
      <c r="S333" s="1294"/>
    </row>
    <row r="334" spans="1:19" ht="32.25" customHeight="1" thickBot="1">
      <c r="A334" s="152"/>
      <c r="B334" s="514" t="s">
        <v>186</v>
      </c>
      <c r="C334" s="534">
        <f>C331+C330</f>
        <v>0</v>
      </c>
      <c r="D334" s="1325"/>
      <c r="E334" s="1271"/>
      <c r="F334" s="1271"/>
      <c r="G334" s="1271"/>
      <c r="H334" s="1271"/>
      <c r="I334" s="1271"/>
      <c r="J334" s="1271"/>
      <c r="K334" s="1271"/>
      <c r="L334" s="1271"/>
      <c r="M334" s="1271"/>
      <c r="N334" s="1271"/>
      <c r="O334" s="1271"/>
      <c r="P334" s="1271"/>
      <c r="Q334" s="1271"/>
      <c r="R334" s="1271"/>
      <c r="S334" s="1272"/>
    </row>
    <row r="335" spans="1:19" ht="16.5" customHeight="1" thickBot="1">
      <c r="A335" s="102"/>
      <c r="B335" s="516"/>
      <c r="C335" s="179"/>
      <c r="D335" s="459"/>
      <c r="E335" s="459"/>
      <c r="F335" s="459"/>
      <c r="G335" s="459"/>
      <c r="H335" s="1308"/>
      <c r="I335" s="1308"/>
      <c r="J335" s="1308"/>
      <c r="K335" s="1308"/>
      <c r="L335" s="1308"/>
      <c r="M335" s="1308"/>
      <c r="N335" s="1308"/>
      <c r="O335" s="1308"/>
      <c r="P335" s="1308"/>
      <c r="Q335" s="1308"/>
      <c r="R335" s="1308"/>
      <c r="S335" s="1326"/>
    </row>
    <row r="336" spans="1:19" ht="37.5" customHeight="1" thickBot="1">
      <c r="A336" s="102"/>
      <c r="B336" s="461" t="s">
        <v>122</v>
      </c>
      <c r="C336" s="93" t="s">
        <v>123</v>
      </c>
      <c r="D336" s="1046" t="s">
        <v>124</v>
      </c>
      <c r="E336" s="1155"/>
      <c r="F336" s="1048" t="s">
        <v>125</v>
      </c>
      <c r="G336" s="1049"/>
      <c r="H336" s="1271"/>
      <c r="I336" s="1271"/>
      <c r="J336" s="1271"/>
      <c r="K336" s="1271"/>
      <c r="L336" s="1271"/>
      <c r="M336" s="1271"/>
      <c r="N336" s="1271"/>
      <c r="O336" s="1271"/>
      <c r="P336" s="1271"/>
      <c r="Q336" s="1271"/>
      <c r="R336" s="1271"/>
      <c r="S336" s="1272"/>
    </row>
    <row r="337" spans="1:19" ht="20.25" customHeight="1">
      <c r="A337" s="102"/>
      <c r="B337" s="171">
        <v>2022</v>
      </c>
      <c r="C337" s="249">
        <f>E349</f>
        <v>0</v>
      </c>
      <c r="D337" s="1020">
        <f>F349</f>
        <v>0</v>
      </c>
      <c r="E337" s="1157"/>
      <c r="F337" s="1158">
        <f>C337-D337</f>
        <v>0</v>
      </c>
      <c r="G337" s="1021"/>
      <c r="H337" s="1271"/>
      <c r="I337" s="1271"/>
      <c r="J337" s="1271"/>
      <c r="K337" s="1271"/>
      <c r="L337" s="1271"/>
      <c r="M337" s="1271"/>
      <c r="N337" s="1271"/>
      <c r="O337" s="1271"/>
      <c r="P337" s="1271"/>
      <c r="Q337" s="1271"/>
      <c r="R337" s="1271"/>
      <c r="S337" s="1272"/>
    </row>
    <row r="338" spans="1:19" ht="30" customHeight="1">
      <c r="A338" s="102"/>
      <c r="B338" s="173">
        <v>2023</v>
      </c>
      <c r="C338" s="251">
        <f>I349</f>
        <v>0</v>
      </c>
      <c r="D338" s="1023">
        <f>J349</f>
        <v>0</v>
      </c>
      <c r="E338" s="1179"/>
      <c r="F338" s="1180">
        <f>C338-D338</f>
        <v>0</v>
      </c>
      <c r="G338" s="1024"/>
      <c r="H338" s="1271"/>
      <c r="I338" s="1271"/>
      <c r="J338" s="1271"/>
      <c r="K338" s="1271"/>
      <c r="L338" s="1271"/>
      <c r="M338" s="1271"/>
      <c r="N338" s="1271"/>
      <c r="O338" s="1271"/>
      <c r="P338" s="1271"/>
      <c r="Q338" s="1271"/>
      <c r="R338" s="1271"/>
      <c r="S338" s="1272"/>
    </row>
    <row r="339" spans="1:19" ht="33.75" customHeight="1" thickBot="1">
      <c r="A339" s="102"/>
      <c r="B339" s="175">
        <v>2024</v>
      </c>
      <c r="C339" s="252">
        <f>M349</f>
        <v>0</v>
      </c>
      <c r="D339" s="1014">
        <f>N349</f>
        <v>0</v>
      </c>
      <c r="E339" s="1181"/>
      <c r="F339" s="1182">
        <f>C339-D339</f>
        <v>0</v>
      </c>
      <c r="G339" s="1015"/>
      <c r="H339" s="1271"/>
      <c r="I339" s="1271"/>
      <c r="J339" s="1271"/>
      <c r="K339" s="1271"/>
      <c r="L339" s="1271"/>
      <c r="M339" s="1271"/>
      <c r="N339" s="1271"/>
      <c r="O339" s="1271"/>
      <c r="P339" s="1271"/>
      <c r="Q339" s="1271"/>
      <c r="R339" s="1271"/>
      <c r="S339" s="1272"/>
    </row>
    <row r="340" spans="1:19" ht="33.75" customHeight="1" thickBot="1">
      <c r="A340" s="102"/>
      <c r="B340" s="103" t="s">
        <v>126</v>
      </c>
      <c r="C340" s="104">
        <f>SUM(C337:C339)</f>
        <v>0</v>
      </c>
      <c r="D340" s="1017">
        <f>SUM(D337:D339)</f>
        <v>0</v>
      </c>
      <c r="E340" s="1017"/>
      <c r="F340" s="1317">
        <f>SUM(F337:F339)</f>
        <v>0</v>
      </c>
      <c r="G340" s="1318"/>
      <c r="H340" s="1271"/>
      <c r="I340" s="1271"/>
      <c r="J340" s="1271"/>
      <c r="K340" s="1271"/>
      <c r="L340" s="1271"/>
      <c r="M340" s="1271"/>
      <c r="N340" s="1271"/>
      <c r="O340" s="1271"/>
      <c r="P340" s="1271"/>
      <c r="Q340" s="1271"/>
      <c r="R340" s="1271"/>
      <c r="S340" s="1272"/>
    </row>
    <row r="341" spans="1:19" ht="59.25" customHeight="1" thickBot="1">
      <c r="A341" s="1323" t="s">
        <v>127</v>
      </c>
      <c r="B341" s="1324"/>
      <c r="C341" s="1187"/>
      <c r="D341" s="1187"/>
      <c r="E341" s="1187"/>
      <c r="F341" s="1187"/>
      <c r="G341" s="1187"/>
      <c r="H341" s="1187"/>
      <c r="I341" s="1187"/>
      <c r="J341" s="1187"/>
      <c r="K341" s="1187"/>
      <c r="L341" s="1187"/>
      <c r="M341" s="1187"/>
      <c r="N341" s="1187"/>
      <c r="O341" s="1187"/>
      <c r="P341" s="1187"/>
      <c r="Q341" s="1187"/>
      <c r="R341" s="1187"/>
      <c r="S341" s="1188"/>
    </row>
    <row r="342" spans="1:19" ht="16.5" customHeight="1" thickBot="1">
      <c r="A342" s="1298" t="s">
        <v>133</v>
      </c>
      <c r="B342" s="1299"/>
      <c r="C342" s="470"/>
      <c r="D342" s="471"/>
      <c r="E342" s="472"/>
      <c r="F342" s="472"/>
      <c r="G342" s="473"/>
      <c r="H342" s="474"/>
      <c r="I342" s="474"/>
      <c r="J342" s="475"/>
      <c r="K342" s="474"/>
      <c r="L342" s="474"/>
      <c r="M342" s="474"/>
      <c r="N342" s="474"/>
      <c r="O342" s="474"/>
      <c r="P342" s="474"/>
      <c r="Q342" s="1300"/>
      <c r="R342" s="1301"/>
      <c r="S342" s="1302"/>
    </row>
    <row r="343" spans="1:19" ht="45" customHeight="1" thickBot="1">
      <c r="A343" s="1025"/>
      <c r="B343" s="1026"/>
      <c r="C343" s="1027"/>
      <c r="D343" s="112"/>
      <c r="E343" s="1067" t="s">
        <v>131</v>
      </c>
      <c r="F343" s="1068"/>
      <c r="G343" s="1069"/>
      <c r="H343" s="184"/>
      <c r="I343" s="1151" t="s">
        <v>183</v>
      </c>
      <c r="J343" s="1152"/>
      <c r="K343" s="1153"/>
      <c r="L343" s="113"/>
      <c r="M343" s="1130" t="s">
        <v>184</v>
      </c>
      <c r="N343" s="1131"/>
      <c r="O343" s="1132"/>
      <c r="P343" s="114"/>
      <c r="Q343" s="1130" t="s">
        <v>51</v>
      </c>
      <c r="R343" s="1131"/>
      <c r="S343" s="1132"/>
    </row>
    <row r="344" spans="1:19" ht="55.5" customHeight="1" thickBot="1">
      <c r="A344" s="1329" t="s">
        <v>200</v>
      </c>
      <c r="B344" s="1330"/>
      <c r="C344" s="1331"/>
      <c r="D344" s="396" t="s">
        <v>134</v>
      </c>
      <c r="E344" s="309" t="s">
        <v>135</v>
      </c>
      <c r="F344" s="262" t="s">
        <v>124</v>
      </c>
      <c r="G344" s="263" t="s">
        <v>125</v>
      </c>
      <c r="H344" s="310" t="s">
        <v>134</v>
      </c>
      <c r="I344" s="311" t="s">
        <v>123</v>
      </c>
      <c r="J344" s="312" t="s">
        <v>124</v>
      </c>
      <c r="K344" s="313" t="s">
        <v>125</v>
      </c>
      <c r="L344" s="314" t="s">
        <v>134</v>
      </c>
      <c r="M344" s="315" t="s">
        <v>123</v>
      </c>
      <c r="N344" s="316" t="s">
        <v>124</v>
      </c>
      <c r="O344" s="317" t="s">
        <v>125</v>
      </c>
      <c r="P344" s="318" t="s">
        <v>160</v>
      </c>
      <c r="Q344" s="319" t="s">
        <v>136</v>
      </c>
      <c r="R344" s="319" t="s">
        <v>137</v>
      </c>
      <c r="S344" s="320" t="s">
        <v>138</v>
      </c>
    </row>
    <row r="345" spans="1:19" ht="34.5" hidden="1" customHeight="1">
      <c r="A345" s="1332"/>
      <c r="B345" s="1196"/>
      <c r="C345" s="1333"/>
      <c r="D345" s="432"/>
      <c r="E345" s="535">
        <f t="shared" ref="E345:Q345" si="49">E346</f>
        <v>0</v>
      </c>
      <c r="F345" s="523">
        <f t="shared" si="49"/>
        <v>0</v>
      </c>
      <c r="G345" s="523">
        <f t="shared" si="49"/>
        <v>0</v>
      </c>
      <c r="H345" s="523">
        <f t="shared" si="49"/>
        <v>0</v>
      </c>
      <c r="I345" s="535">
        <f t="shared" si="49"/>
        <v>0</v>
      </c>
      <c r="J345" s="523">
        <f t="shared" si="49"/>
        <v>0</v>
      </c>
      <c r="K345" s="523">
        <f t="shared" si="49"/>
        <v>0</v>
      </c>
      <c r="L345" s="523">
        <f t="shared" si="49"/>
        <v>0</v>
      </c>
      <c r="M345" s="524">
        <f t="shared" si="49"/>
        <v>0</v>
      </c>
      <c r="N345" s="399">
        <f t="shared" si="49"/>
        <v>0</v>
      </c>
      <c r="O345" s="523">
        <f t="shared" si="49"/>
        <v>0</v>
      </c>
      <c r="P345" s="523">
        <f t="shared" si="49"/>
        <v>0</v>
      </c>
      <c r="Q345" s="535">
        <f t="shared" si="49"/>
        <v>0</v>
      </c>
      <c r="R345" s="523">
        <f>F345+J345+N345</f>
        <v>0</v>
      </c>
      <c r="S345" s="401">
        <f>G345+K345+O345</f>
        <v>0</v>
      </c>
    </row>
    <row r="346" spans="1:19" ht="76.5" customHeight="1" thickBot="1">
      <c r="A346" s="1334" t="s">
        <v>177</v>
      </c>
      <c r="B346" s="1335"/>
      <c r="C346" s="1336"/>
      <c r="D346" s="343"/>
      <c r="E346" s="536"/>
      <c r="F346" s="339"/>
      <c r="G346" s="339">
        <f>E346-F346</f>
        <v>0</v>
      </c>
      <c r="H346" s="339"/>
      <c r="I346" s="536"/>
      <c r="J346" s="339"/>
      <c r="K346" s="339">
        <f>I346-J346</f>
        <v>0</v>
      </c>
      <c r="L346" s="339"/>
      <c r="M346" s="339"/>
      <c r="N346" s="339"/>
      <c r="O346" s="339">
        <f>M346-N346</f>
        <v>0</v>
      </c>
      <c r="P346" s="339"/>
      <c r="Q346" s="536">
        <f>I346+M346+E346</f>
        <v>0</v>
      </c>
      <c r="R346" s="339">
        <f>F346+J346+N346</f>
        <v>0</v>
      </c>
      <c r="S346" s="537">
        <f>G346+K346+O346</f>
        <v>0</v>
      </c>
    </row>
    <row r="347" spans="1:19" ht="16.5" customHeight="1" thickBot="1">
      <c r="A347" s="493"/>
      <c r="B347" s="775" t="s">
        <v>97</v>
      </c>
      <c r="C347" s="776"/>
      <c r="D347" s="538"/>
      <c r="E347" s="539">
        <f t="shared" ref="E347:S347" si="50">E346</f>
        <v>0</v>
      </c>
      <c r="F347" s="540">
        <f t="shared" si="50"/>
        <v>0</v>
      </c>
      <c r="G347" s="540">
        <f t="shared" si="50"/>
        <v>0</v>
      </c>
      <c r="H347" s="540">
        <f t="shared" si="50"/>
        <v>0</v>
      </c>
      <c r="I347" s="541"/>
      <c r="J347" s="542">
        <f t="shared" si="50"/>
        <v>0</v>
      </c>
      <c r="K347" s="542">
        <f t="shared" si="50"/>
        <v>0</v>
      </c>
      <c r="L347" s="542">
        <f t="shared" si="50"/>
        <v>0</v>
      </c>
      <c r="M347" s="541">
        <f t="shared" si="50"/>
        <v>0</v>
      </c>
      <c r="N347" s="543">
        <f t="shared" si="50"/>
        <v>0</v>
      </c>
      <c r="O347" s="543">
        <f t="shared" si="50"/>
        <v>0</v>
      </c>
      <c r="P347" s="542">
        <f t="shared" si="50"/>
        <v>0</v>
      </c>
      <c r="Q347" s="543">
        <f t="shared" si="50"/>
        <v>0</v>
      </c>
      <c r="R347" s="543">
        <f t="shared" si="50"/>
        <v>0</v>
      </c>
      <c r="S347" s="544">
        <f t="shared" si="50"/>
        <v>0</v>
      </c>
    </row>
    <row r="348" spans="1:19" ht="16.5" customHeight="1" thickBot="1">
      <c r="A348" s="353"/>
      <c r="B348" s="75"/>
      <c r="C348" s="75"/>
      <c r="D348" s="205"/>
      <c r="E348" s="205"/>
      <c r="F348" s="205"/>
      <c r="G348" s="205"/>
      <c r="H348" s="205"/>
      <c r="I348" s="205"/>
      <c r="J348" s="205"/>
      <c r="K348" s="205"/>
      <c r="L348" s="205"/>
      <c r="M348" s="205"/>
      <c r="N348" s="205"/>
      <c r="O348" s="205"/>
      <c r="P348" s="205"/>
      <c r="Q348" s="205"/>
      <c r="R348" s="205"/>
      <c r="S348" s="422"/>
    </row>
    <row r="349" spans="1:19" ht="24" customHeight="1" thickBot="1">
      <c r="A349" s="1012" t="s">
        <v>51</v>
      </c>
      <c r="B349" s="1013"/>
      <c r="C349" s="423"/>
      <c r="D349" s="425">
        <f>D347</f>
        <v>0</v>
      </c>
      <c r="E349" s="500">
        <f t="shared" ref="E349:N349" si="51">E346</f>
        <v>0</v>
      </c>
      <c r="F349" s="500">
        <f t="shared" si="51"/>
        <v>0</v>
      </c>
      <c r="G349" s="500">
        <f t="shared" si="51"/>
        <v>0</v>
      </c>
      <c r="H349" s="500">
        <f t="shared" si="51"/>
        <v>0</v>
      </c>
      <c r="I349" s="500">
        <f t="shared" si="51"/>
        <v>0</v>
      </c>
      <c r="J349" s="500">
        <f t="shared" si="51"/>
        <v>0</v>
      </c>
      <c r="K349" s="500">
        <f t="shared" si="51"/>
        <v>0</v>
      </c>
      <c r="L349" s="500">
        <f t="shared" si="51"/>
        <v>0</v>
      </c>
      <c r="M349" s="500">
        <f t="shared" si="51"/>
        <v>0</v>
      </c>
      <c r="N349" s="500">
        <f t="shared" si="51"/>
        <v>0</v>
      </c>
      <c r="O349" s="282"/>
      <c r="P349" s="282">
        <f t="shared" ref="P349:S349" si="52">P346</f>
        <v>0</v>
      </c>
      <c r="Q349" s="282">
        <f t="shared" si="52"/>
        <v>0</v>
      </c>
      <c r="R349" s="500">
        <f t="shared" si="52"/>
        <v>0</v>
      </c>
      <c r="S349" s="545">
        <f t="shared" si="52"/>
        <v>0</v>
      </c>
    </row>
    <row r="350" spans="1:19" ht="42.75" customHeight="1">
      <c r="A350" s="546"/>
      <c r="B350" s="546"/>
      <c r="C350" s="546"/>
      <c r="D350" s="547"/>
      <c r="E350" s="547"/>
      <c r="F350" s="547"/>
      <c r="G350" s="547"/>
      <c r="H350" s="547"/>
      <c r="I350" s="547"/>
      <c r="J350" s="547"/>
      <c r="K350" s="547"/>
      <c r="L350" s="547"/>
      <c r="M350" s="547"/>
      <c r="N350" s="547"/>
      <c r="O350" s="548"/>
      <c r="P350" s="548"/>
      <c r="Q350" s="548"/>
      <c r="R350" s="547"/>
      <c r="S350" s="547"/>
    </row>
    <row r="351" spans="1:19" ht="69.75" customHeight="1"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 ht="24.95" customHeight="1">
      <c r="A352" s="546"/>
      <c r="B352" s="546"/>
      <c r="C352" s="546"/>
      <c r="D352" s="547"/>
      <c r="E352" s="547"/>
      <c r="F352" s="547"/>
      <c r="G352" s="547"/>
      <c r="H352" s="547"/>
      <c r="I352" s="547"/>
      <c r="J352" s="547"/>
      <c r="K352" s="547"/>
      <c r="L352" s="547"/>
      <c r="M352" s="547"/>
      <c r="N352" s="547"/>
      <c r="O352" s="548"/>
      <c r="P352" s="548"/>
      <c r="Q352" s="548"/>
      <c r="R352" s="547"/>
      <c r="S352" s="777"/>
    </row>
    <row r="353" spans="1:26" ht="39.75" customHeight="1">
      <c r="A353" s="549"/>
      <c r="B353" s="549"/>
      <c r="C353" s="549"/>
      <c r="D353" s="547"/>
      <c r="E353" s="547"/>
      <c r="F353" s="547"/>
      <c r="G353" s="547"/>
      <c r="H353" s="547"/>
      <c r="I353" s="547"/>
      <c r="J353" s="547"/>
      <c r="K353" s="547"/>
      <c r="L353" s="547"/>
      <c r="M353" s="547"/>
      <c r="N353" s="547"/>
      <c r="O353" s="548"/>
      <c r="P353" s="548"/>
      <c r="Q353" s="548"/>
      <c r="R353" s="547"/>
      <c r="S353" s="547"/>
    </row>
    <row r="354" spans="1:26" ht="24.75" customHeight="1">
      <c r="A354" s="1007" t="s">
        <v>103</v>
      </c>
      <c r="B354" s="1007"/>
      <c r="C354" s="1007"/>
      <c r="D354" s="1007"/>
      <c r="E354" s="1007"/>
      <c r="F354" s="1007"/>
      <c r="G354" s="1007"/>
      <c r="H354" s="1007"/>
      <c r="I354" s="1007"/>
      <c r="J354" s="1007"/>
      <c r="K354" s="1007"/>
      <c r="L354" s="1007"/>
      <c r="M354" s="1007"/>
      <c r="N354" s="1007"/>
      <c r="O354" s="1007"/>
      <c r="P354" s="1007"/>
      <c r="Q354" s="1007"/>
      <c r="R354" s="1007"/>
      <c r="S354" s="1007"/>
    </row>
    <row r="355" spans="1:26" ht="24.75" customHeight="1" thickBot="1">
      <c r="A355" s="550"/>
      <c r="B355" s="550"/>
      <c r="C355" s="550"/>
      <c r="D355" s="550"/>
      <c r="E355" s="550"/>
      <c r="F355" s="550"/>
      <c r="G355" s="550"/>
      <c r="H355" s="550"/>
      <c r="I355" s="550"/>
      <c r="J355" s="550"/>
      <c r="K355" s="550"/>
      <c r="L355" s="550"/>
      <c r="M355" s="550"/>
      <c r="N355" s="550"/>
      <c r="O355" s="550"/>
      <c r="P355" s="550"/>
      <c r="Q355" s="1346" t="s">
        <v>176</v>
      </c>
      <c r="R355" s="1346"/>
      <c r="S355" s="1346"/>
      <c r="T355" s="551"/>
      <c r="U355" s="551"/>
      <c r="V355" s="551"/>
      <c r="W355" s="551"/>
      <c r="X355" s="552"/>
      <c r="Y355" s="552"/>
      <c r="Z355" s="552"/>
    </row>
    <row r="356" spans="1:26" ht="24" customHeight="1">
      <c r="A356" s="1010" t="s">
        <v>104</v>
      </c>
      <c r="B356" s="1214"/>
      <c r="C356" s="1215" t="s">
        <v>105</v>
      </c>
      <c r="D356" s="1215"/>
      <c r="E356" s="1215"/>
      <c r="F356" s="1215"/>
      <c r="G356" s="1215"/>
      <c r="H356" s="1215"/>
      <c r="I356" s="1215"/>
      <c r="J356" s="1215"/>
      <c r="K356" s="1215"/>
      <c r="L356" s="1215"/>
      <c r="M356" s="1215"/>
      <c r="N356" s="1215"/>
      <c r="O356" s="1215"/>
      <c r="P356" s="1215"/>
      <c r="Q356" s="1215"/>
      <c r="R356" s="1215"/>
      <c r="S356" s="1339"/>
    </row>
    <row r="357" spans="1:26" ht="20.25" customHeight="1">
      <c r="A357" s="1010" t="s">
        <v>106</v>
      </c>
      <c r="B357" s="1214"/>
      <c r="C357" s="1215" t="s">
        <v>107</v>
      </c>
      <c r="D357" s="1215"/>
      <c r="E357" s="1215"/>
      <c r="F357" s="1215"/>
      <c r="G357" s="1215"/>
      <c r="H357" s="1215"/>
      <c r="I357" s="1215"/>
      <c r="J357" s="1215"/>
      <c r="K357" s="1215"/>
      <c r="L357" s="1215"/>
      <c r="M357" s="1215"/>
      <c r="N357" s="1215"/>
      <c r="O357" s="1215"/>
      <c r="P357" s="1215"/>
      <c r="Q357" s="1215"/>
      <c r="R357" s="1215"/>
      <c r="S357" s="1339"/>
    </row>
    <row r="358" spans="1:26" ht="21.75" customHeight="1">
      <c r="A358" s="77" t="s">
        <v>147</v>
      </c>
      <c r="B358" s="239" t="s">
        <v>169</v>
      </c>
      <c r="C358" s="1216" t="s">
        <v>178</v>
      </c>
      <c r="D358" s="1217"/>
      <c r="E358" s="1217"/>
      <c r="F358" s="1217"/>
      <c r="G358" s="1217"/>
      <c r="H358" s="1217"/>
      <c r="I358" s="1217"/>
      <c r="J358" s="1217"/>
      <c r="K358" s="1217"/>
      <c r="L358" s="1217"/>
      <c r="M358" s="1217"/>
      <c r="N358" s="1217"/>
      <c r="O358" s="1217"/>
      <c r="P358" s="1217"/>
      <c r="Q358" s="1217"/>
      <c r="R358" s="1217"/>
      <c r="S358" s="1340"/>
    </row>
    <row r="359" spans="1:26" ht="24.75" customHeight="1">
      <c r="A359" s="77"/>
      <c r="B359" s="239" t="s">
        <v>108</v>
      </c>
      <c r="C359" s="1341" t="s">
        <v>50</v>
      </c>
      <c r="D359" s="1154"/>
      <c r="E359" s="1154"/>
      <c r="F359" s="1154"/>
      <c r="G359" s="1154"/>
      <c r="H359" s="1154"/>
      <c r="I359" s="1154"/>
      <c r="J359" s="1154"/>
      <c r="K359" s="1154"/>
      <c r="L359" s="1154"/>
      <c r="M359" s="1154"/>
      <c r="N359" s="1154"/>
      <c r="O359" s="1154"/>
      <c r="P359" s="1154"/>
      <c r="Q359" s="1154"/>
      <c r="R359" s="1154"/>
      <c r="S359" s="1342"/>
    </row>
    <row r="360" spans="1:26" ht="25.5" customHeight="1">
      <c r="A360" s="77"/>
      <c r="B360" s="239" t="s">
        <v>3</v>
      </c>
      <c r="C360" s="1343" t="s">
        <v>110</v>
      </c>
      <c r="D360" s="1160"/>
      <c r="E360" s="1160"/>
      <c r="F360" s="1160"/>
      <c r="G360" s="1160"/>
      <c r="H360" s="1160"/>
      <c r="I360" s="1160"/>
      <c r="J360" s="1160"/>
      <c r="K360" s="1160"/>
      <c r="L360" s="1160"/>
      <c r="M360" s="1160"/>
      <c r="N360" s="1160"/>
      <c r="O360" s="1160"/>
      <c r="P360" s="1160"/>
      <c r="Q360" s="1160"/>
      <c r="R360" s="1160"/>
      <c r="S360" s="1344"/>
    </row>
    <row r="361" spans="1:26" ht="24.75" customHeight="1">
      <c r="A361" s="77"/>
      <c r="B361" s="81" t="s">
        <v>111</v>
      </c>
      <c r="C361" s="1338" t="s">
        <v>152</v>
      </c>
      <c r="D361" s="1338"/>
      <c r="E361" s="1338"/>
      <c r="F361" s="1338"/>
      <c r="G361" s="1338"/>
      <c r="H361" s="1338"/>
      <c r="I361" s="1338"/>
      <c r="J361" s="1338"/>
      <c r="K361" s="1338"/>
      <c r="L361" s="1338"/>
      <c r="M361" s="1338"/>
      <c r="N361" s="1338"/>
      <c r="O361" s="1338"/>
      <c r="P361" s="1338"/>
      <c r="Q361" s="1338"/>
      <c r="R361" s="1338"/>
      <c r="S361" s="1345"/>
    </row>
    <row r="362" spans="1:26" ht="21" customHeight="1" thickBot="1">
      <c r="A362" s="77"/>
      <c r="B362" s="239" t="s">
        <v>4</v>
      </c>
      <c r="C362" s="1337" t="s">
        <v>179</v>
      </c>
      <c r="D362" s="1338"/>
      <c r="E362" s="1338"/>
      <c r="F362" s="1338"/>
      <c r="G362" s="1338"/>
      <c r="H362" s="1338"/>
      <c r="I362" s="1338"/>
      <c r="J362" s="1338"/>
      <c r="K362" s="1338"/>
      <c r="L362" s="1338"/>
      <c r="M362" s="1338"/>
      <c r="N362" s="1338"/>
      <c r="O362" s="1338"/>
      <c r="P362" s="1338"/>
      <c r="Q362" s="1338"/>
      <c r="R362" s="250"/>
      <c r="S362" s="248"/>
    </row>
    <row r="363" spans="1:26" ht="19.5" customHeight="1">
      <c r="A363" s="77"/>
      <c r="B363" s="79" t="s">
        <v>113</v>
      </c>
      <c r="C363" s="555">
        <v>500000</v>
      </c>
      <c r="D363" s="1213"/>
      <c r="E363" s="1023"/>
      <c r="F363" s="1023"/>
      <c r="G363" s="1023"/>
      <c r="H363" s="1023"/>
      <c r="I363" s="1023"/>
      <c r="J363" s="1023"/>
      <c r="K363" s="1023"/>
      <c r="L363" s="1023"/>
      <c r="M363" s="1023"/>
      <c r="N363" s="1023"/>
      <c r="O363" s="1023"/>
      <c r="P363" s="1023"/>
      <c r="Q363" s="1023"/>
      <c r="R363" s="1023"/>
      <c r="S363" s="1023"/>
    </row>
    <row r="364" spans="1:26" ht="16.5" customHeight="1">
      <c r="A364" s="77"/>
      <c r="B364" s="81" t="s">
        <v>115</v>
      </c>
      <c r="C364" s="367">
        <v>500000</v>
      </c>
      <c r="D364" s="1293"/>
      <c r="E364" s="1294"/>
      <c r="F364" s="1294"/>
      <c r="G364" s="1294"/>
      <c r="H364" s="1294"/>
      <c r="I364" s="1294"/>
      <c r="J364" s="1294"/>
      <c r="K364" s="1294"/>
      <c r="L364" s="1294"/>
      <c r="M364" s="1294"/>
      <c r="N364" s="1294"/>
      <c r="O364" s="1294"/>
      <c r="P364" s="1294"/>
      <c r="Q364" s="1294"/>
      <c r="R364" s="1294"/>
      <c r="S364" s="1294"/>
    </row>
    <row r="365" spans="1:26" ht="16.5" customHeight="1">
      <c r="A365" s="77"/>
      <c r="B365" s="81" t="s">
        <v>149</v>
      </c>
      <c r="C365" s="83">
        <v>40120</v>
      </c>
      <c r="D365" s="1293"/>
      <c r="E365" s="1294"/>
      <c r="F365" s="1294"/>
      <c r="G365" s="1294"/>
      <c r="H365" s="1294"/>
      <c r="I365" s="1294"/>
      <c r="J365" s="1294"/>
      <c r="K365" s="1294"/>
      <c r="L365" s="1294"/>
      <c r="M365" s="1294"/>
      <c r="N365" s="1294"/>
      <c r="O365" s="1294"/>
      <c r="P365" s="1294"/>
      <c r="Q365" s="1294"/>
      <c r="R365" s="1294"/>
      <c r="S365" s="1294"/>
    </row>
    <row r="366" spans="1:26" ht="15.75" customHeight="1">
      <c r="A366" s="77"/>
      <c r="B366" s="81" t="s">
        <v>149</v>
      </c>
      <c r="C366" s="83">
        <v>40120</v>
      </c>
      <c r="D366" s="1213"/>
      <c r="E366" s="1023"/>
      <c r="F366" s="1023"/>
      <c r="G366" s="1023"/>
      <c r="H366" s="1023"/>
      <c r="I366" s="1023"/>
      <c r="J366" s="1023"/>
      <c r="K366" s="1023"/>
      <c r="L366" s="1023"/>
      <c r="M366" s="1023"/>
      <c r="N366" s="1023"/>
      <c r="O366" s="1023"/>
      <c r="P366" s="1023"/>
      <c r="Q366" s="1023"/>
      <c r="R366" s="1023"/>
      <c r="S366" s="1023"/>
    </row>
    <row r="367" spans="1:26" ht="17.25" thickBot="1">
      <c r="A367" s="77"/>
      <c r="B367" s="81" t="s">
        <v>150</v>
      </c>
      <c r="C367" s="83">
        <v>614778.36</v>
      </c>
      <c r="D367" s="1213"/>
      <c r="E367" s="1023"/>
      <c r="F367" s="1023"/>
      <c r="G367" s="1023"/>
      <c r="H367" s="1023"/>
      <c r="I367" s="1023"/>
      <c r="J367" s="1023"/>
      <c r="K367" s="1023"/>
      <c r="L367" s="1023"/>
      <c r="M367" s="1023"/>
      <c r="N367" s="1023"/>
      <c r="O367" s="1023"/>
      <c r="P367" s="1023"/>
      <c r="Q367" s="1023"/>
      <c r="R367" s="1023"/>
      <c r="S367" s="1023"/>
    </row>
    <row r="368" spans="1:26" ht="21" hidden="1" customHeight="1">
      <c r="A368" s="77"/>
      <c r="B368" s="697" t="s">
        <v>187</v>
      </c>
      <c r="C368" s="367"/>
      <c r="D368" s="1293"/>
      <c r="E368" s="1294"/>
      <c r="F368" s="1294"/>
      <c r="G368" s="1294"/>
      <c r="H368" s="1294"/>
      <c r="I368" s="1294"/>
      <c r="J368" s="1294"/>
      <c r="K368" s="1294"/>
      <c r="L368" s="1294"/>
      <c r="M368" s="1294"/>
      <c r="N368" s="1294"/>
      <c r="O368" s="1294"/>
      <c r="P368" s="1294"/>
      <c r="Q368" s="1294"/>
      <c r="R368" s="1294"/>
      <c r="S368" s="1294"/>
    </row>
    <row r="369" spans="1:19" ht="21" hidden="1" customHeight="1">
      <c r="A369" s="77"/>
      <c r="B369" s="698" t="s">
        <v>195</v>
      </c>
      <c r="C369" s="367"/>
      <c r="D369" s="1351"/>
      <c r="E369" s="1308"/>
      <c r="F369" s="1308"/>
      <c r="G369" s="1308"/>
      <c r="H369" s="1308"/>
      <c r="I369" s="1308"/>
      <c r="J369" s="1308"/>
      <c r="K369" s="1308"/>
      <c r="L369" s="1308"/>
      <c r="M369" s="1308"/>
      <c r="N369" s="1308"/>
      <c r="O369" s="1308"/>
      <c r="P369" s="1308"/>
      <c r="Q369" s="1308"/>
      <c r="R369" s="1293"/>
      <c r="S369" s="731"/>
    </row>
    <row r="370" spans="1:19" ht="21.75" hidden="1" customHeight="1">
      <c r="A370" s="77"/>
      <c r="B370" s="698" t="s">
        <v>201</v>
      </c>
      <c r="C370" s="556"/>
      <c r="D370" s="1347"/>
      <c r="E370" s="1348"/>
      <c r="F370" s="1348"/>
      <c r="G370" s="1348"/>
      <c r="H370" s="1348"/>
      <c r="I370" s="1348"/>
      <c r="J370" s="1348"/>
      <c r="K370" s="1348"/>
      <c r="L370" s="1348"/>
      <c r="M370" s="1348"/>
      <c r="N370" s="1348"/>
      <c r="O370" s="1348"/>
      <c r="P370" s="1348"/>
      <c r="Q370" s="1348"/>
      <c r="R370" s="1348"/>
      <c r="S370" s="1348"/>
    </row>
    <row r="371" spans="1:19" ht="25.5" hidden="1" customHeight="1" thickBot="1">
      <c r="A371" s="77"/>
      <c r="B371" s="699" t="s">
        <v>194</v>
      </c>
      <c r="C371" s="557"/>
      <c r="D371" s="1349"/>
      <c r="E371" s="1349"/>
      <c r="F371" s="1349"/>
      <c r="G371" s="1349"/>
      <c r="H371" s="1349"/>
      <c r="I371" s="1349"/>
      <c r="J371" s="1349"/>
      <c r="K371" s="1349"/>
      <c r="L371" s="1349"/>
      <c r="M371" s="1349"/>
      <c r="N371" s="1349"/>
      <c r="O371" s="1349"/>
      <c r="P371" s="1349"/>
      <c r="Q371" s="1349"/>
      <c r="R371" s="1349"/>
      <c r="S371" s="1350"/>
    </row>
    <row r="372" spans="1:19" ht="25.5" hidden="1" customHeight="1" thickBot="1">
      <c r="A372" s="77"/>
      <c r="B372" s="773" t="s">
        <v>222</v>
      </c>
      <c r="C372" s="557"/>
      <c r="D372" s="733"/>
      <c r="E372" s="733"/>
      <c r="F372" s="733"/>
      <c r="G372" s="733"/>
      <c r="H372" s="733"/>
      <c r="I372" s="733"/>
      <c r="J372" s="733"/>
      <c r="K372" s="733"/>
      <c r="L372" s="733"/>
      <c r="M372" s="733"/>
      <c r="N372" s="733"/>
      <c r="O372" s="733"/>
      <c r="P372" s="733"/>
      <c r="Q372" s="733"/>
      <c r="R372" s="733"/>
      <c r="S372" s="734"/>
    </row>
    <row r="373" spans="1:19" ht="21.75" customHeight="1" thickBot="1">
      <c r="A373" s="437"/>
      <c r="B373" s="558" t="s">
        <v>120</v>
      </c>
      <c r="C373" s="246">
        <f>C370+C371+C381</f>
        <v>0</v>
      </c>
      <c r="D373" s="1308"/>
      <c r="E373" s="1308"/>
      <c r="F373" s="1308"/>
      <c r="G373" s="1308"/>
      <c r="H373" s="1308"/>
      <c r="I373" s="1308"/>
      <c r="J373" s="1308"/>
      <c r="K373" s="1308"/>
      <c r="L373" s="1308"/>
      <c r="M373" s="1308"/>
      <c r="N373" s="1308"/>
      <c r="O373" s="1308"/>
      <c r="P373" s="1308"/>
      <c r="Q373" s="1308"/>
      <c r="R373" s="1308"/>
      <c r="S373" s="1293"/>
    </row>
    <row r="374" spans="1:19" ht="24.75" customHeight="1" thickBot="1">
      <c r="A374" s="437"/>
      <c r="B374" s="558" t="s">
        <v>121</v>
      </c>
      <c r="C374" s="246">
        <f>C370+C371+D381</f>
        <v>0</v>
      </c>
      <c r="D374" s="1308"/>
      <c r="E374" s="1308"/>
      <c r="F374" s="1308"/>
      <c r="G374" s="1308"/>
      <c r="H374" s="1308"/>
      <c r="I374" s="1308"/>
      <c r="J374" s="1308"/>
      <c r="K374" s="1308"/>
      <c r="L374" s="1308"/>
      <c r="M374" s="1308"/>
      <c r="N374" s="1308"/>
      <c r="O374" s="1308"/>
      <c r="P374" s="1308"/>
      <c r="Q374" s="1308"/>
      <c r="R374" s="1308"/>
      <c r="S374" s="1293"/>
    </row>
    <row r="375" spans="1:19" ht="47.25" customHeight="1" thickBot="1">
      <c r="A375" s="437"/>
      <c r="B375" s="166" t="s">
        <v>186</v>
      </c>
      <c r="C375" s="559">
        <f>C371+C372</f>
        <v>0</v>
      </c>
      <c r="D375" s="1294"/>
      <c r="E375" s="1294"/>
      <c r="F375" s="1294"/>
      <c r="G375" s="1294"/>
      <c r="H375" s="1294"/>
      <c r="I375" s="1294"/>
      <c r="J375" s="1294"/>
      <c r="K375" s="1294"/>
      <c r="L375" s="1294"/>
      <c r="M375" s="1294"/>
      <c r="N375" s="1294"/>
      <c r="O375" s="1294"/>
      <c r="P375" s="1294"/>
      <c r="Q375" s="1294"/>
      <c r="R375" s="1294"/>
      <c r="S375" s="1294"/>
    </row>
    <row r="376" spans="1:19" ht="29.25" hidden="1" customHeight="1">
      <c r="A376" s="437"/>
      <c r="B376" s="166"/>
      <c r="C376" s="560"/>
      <c r="D376" s="1305"/>
      <c r="E376" s="1305"/>
      <c r="F376" s="1305"/>
      <c r="G376" s="1305"/>
      <c r="H376" s="1305"/>
      <c r="I376" s="1305"/>
      <c r="J376" s="1305"/>
      <c r="K376" s="1305"/>
      <c r="L376" s="1305"/>
      <c r="M376" s="1305"/>
      <c r="N376" s="1305"/>
      <c r="O376" s="1305"/>
      <c r="P376" s="1305"/>
      <c r="Q376" s="1305"/>
      <c r="R376" s="1305"/>
      <c r="S376" s="1306"/>
    </row>
    <row r="377" spans="1:19" ht="39" customHeight="1" thickBot="1">
      <c r="A377" s="437"/>
      <c r="B377" s="166" t="s">
        <v>122</v>
      </c>
      <c r="C377" s="561" t="s">
        <v>123</v>
      </c>
      <c r="D377" s="1297" t="s">
        <v>124</v>
      </c>
      <c r="E377" s="1155"/>
      <c r="F377" s="1048" t="s">
        <v>125</v>
      </c>
      <c r="G377" s="1049"/>
      <c r="H377" s="1213"/>
      <c r="I377" s="1023"/>
      <c r="J377" s="1023"/>
      <c r="K377" s="1023"/>
      <c r="L377" s="1023"/>
      <c r="M377" s="1023"/>
      <c r="N377" s="1023"/>
      <c r="O377" s="1023"/>
      <c r="P377" s="1023"/>
      <c r="Q377" s="1023"/>
      <c r="R377" s="1023"/>
      <c r="S377" s="1023"/>
    </row>
    <row r="378" spans="1:19" ht="21" customHeight="1">
      <c r="A378" s="437"/>
      <c r="B378" s="171">
        <v>2022</v>
      </c>
      <c r="C378" s="249"/>
      <c r="D378" s="1020"/>
      <c r="E378" s="1157"/>
      <c r="F378" s="1158">
        <f>C378-D378</f>
        <v>0</v>
      </c>
      <c r="G378" s="1157"/>
      <c r="H378" s="1023"/>
      <c r="I378" s="1023"/>
      <c r="J378" s="1023"/>
      <c r="K378" s="1023"/>
      <c r="L378" s="1023"/>
      <c r="M378" s="1023"/>
      <c r="N378" s="1023"/>
      <c r="O378" s="1023"/>
      <c r="P378" s="1023"/>
      <c r="Q378" s="1023"/>
      <c r="R378" s="1023"/>
      <c r="S378" s="1023"/>
    </row>
    <row r="379" spans="1:19" ht="24.75" customHeight="1">
      <c r="A379" s="437"/>
      <c r="B379" s="173">
        <v>2023</v>
      </c>
      <c r="C379" s="251"/>
      <c r="D379" s="1023"/>
      <c r="E379" s="1179"/>
      <c r="F379" s="1158">
        <f>C379-D379</f>
        <v>0</v>
      </c>
      <c r="G379" s="1157"/>
      <c r="H379" s="1023"/>
      <c r="I379" s="1023"/>
      <c r="J379" s="1023"/>
      <c r="K379" s="1023"/>
      <c r="L379" s="1023"/>
      <c r="M379" s="1023"/>
      <c r="N379" s="1023"/>
      <c r="O379" s="1023"/>
      <c r="P379" s="1023"/>
      <c r="Q379" s="1023"/>
      <c r="R379" s="1023"/>
      <c r="S379" s="1023"/>
    </row>
    <row r="380" spans="1:19" ht="28.5" customHeight="1" thickBot="1">
      <c r="A380" s="437"/>
      <c r="B380" s="175">
        <v>2024</v>
      </c>
      <c r="C380" s="252"/>
      <c r="D380" s="1014"/>
      <c r="E380" s="1181"/>
      <c r="F380" s="1158">
        <f>C380-D380</f>
        <v>0</v>
      </c>
      <c r="G380" s="1157"/>
      <c r="H380" s="1023"/>
      <c r="I380" s="1023"/>
      <c r="J380" s="1023"/>
      <c r="K380" s="1023"/>
      <c r="L380" s="1023"/>
      <c r="M380" s="1023"/>
      <c r="N380" s="1023"/>
      <c r="O380" s="1023"/>
      <c r="P380" s="1023"/>
      <c r="Q380" s="1023"/>
      <c r="R380" s="1023"/>
      <c r="S380" s="1023"/>
    </row>
    <row r="381" spans="1:19" ht="27" customHeight="1" thickBot="1">
      <c r="A381" s="437"/>
      <c r="B381" s="103" t="s">
        <v>126</v>
      </c>
      <c r="C381" s="104">
        <f>SUM(C378:C380)</f>
        <v>0</v>
      </c>
      <c r="D381" s="1017">
        <f>SUM(D378:D380)</f>
        <v>0</v>
      </c>
      <c r="E381" s="1017"/>
      <c r="F381" s="1317">
        <f>SUM(F378:F380)</f>
        <v>0</v>
      </c>
      <c r="G381" s="1017"/>
      <c r="H381" s="1023"/>
      <c r="I381" s="1023"/>
      <c r="J381" s="1023"/>
      <c r="K381" s="1023"/>
      <c r="L381" s="1023"/>
      <c r="M381" s="1023"/>
      <c r="N381" s="1023"/>
      <c r="O381" s="1023"/>
      <c r="P381" s="1023"/>
      <c r="Q381" s="1023"/>
      <c r="R381" s="1023"/>
      <c r="S381" s="1023"/>
    </row>
    <row r="382" spans="1:19" ht="6" customHeight="1">
      <c r="A382" s="562"/>
      <c r="B382" s="306"/>
      <c r="C382" s="307"/>
      <c r="D382" s="308"/>
      <c r="E382" s="308"/>
      <c r="F382" s="308"/>
      <c r="G382" s="308"/>
      <c r="H382" s="563"/>
      <c r="I382" s="564"/>
      <c r="J382" s="564"/>
      <c r="K382" s="564"/>
      <c r="L382" s="564"/>
      <c r="M382" s="564"/>
      <c r="N382" s="564"/>
      <c r="O382" s="564"/>
      <c r="P382" s="564"/>
      <c r="Q382" s="564"/>
      <c r="R382" s="564"/>
      <c r="S382" s="564"/>
    </row>
    <row r="383" spans="1:19" ht="28.5" customHeight="1">
      <c r="A383" s="1368" t="s">
        <v>127</v>
      </c>
      <c r="B383" s="1368"/>
      <c r="C383" s="1368"/>
      <c r="D383" s="1368"/>
      <c r="E383" s="1368"/>
      <c r="F383" s="1368"/>
      <c r="G383" s="1368"/>
      <c r="H383" s="1368"/>
      <c r="I383" s="1368"/>
      <c r="J383" s="1368"/>
      <c r="K383" s="1368"/>
      <c r="L383" s="1368"/>
      <c r="M383" s="1368"/>
      <c r="N383" s="1368"/>
      <c r="O383" s="1368"/>
      <c r="P383" s="1368"/>
      <c r="Q383" s="1368"/>
      <c r="R383" s="1368"/>
      <c r="S383" s="1368"/>
    </row>
    <row r="384" spans="1:19" ht="12.75" customHeight="1">
      <c r="A384" s="1369" t="s">
        <v>128</v>
      </c>
      <c r="B384" s="1370"/>
      <c r="C384" s="1370"/>
      <c r="D384" s="1370"/>
      <c r="E384" s="1370"/>
      <c r="F384" s="1370"/>
      <c r="G384" s="1370"/>
      <c r="H384" s="1370"/>
      <c r="I384" s="1370"/>
      <c r="J384" s="1371"/>
      <c r="K384" s="75"/>
      <c r="L384" s="75"/>
      <c r="M384" s="75"/>
      <c r="N384" s="75"/>
      <c r="O384" s="75"/>
      <c r="P384" s="75"/>
      <c r="Q384" s="75"/>
      <c r="R384" s="75"/>
      <c r="S384" s="75"/>
    </row>
    <row r="385" spans="1:19" ht="13.5" customHeight="1" thickBot="1">
      <c r="A385" s="1372" t="s">
        <v>144</v>
      </c>
      <c r="B385" s="1373"/>
      <c r="C385" s="1373"/>
      <c r="D385" s="1373"/>
      <c r="E385" s="1374"/>
      <c r="F385" s="1374"/>
      <c r="G385" s="1374"/>
      <c r="H385" s="1374"/>
      <c r="I385" s="1374"/>
      <c r="J385" s="1375"/>
      <c r="K385" s="75"/>
      <c r="L385" s="75"/>
      <c r="M385" s="75"/>
      <c r="N385" s="75"/>
      <c r="O385" s="75"/>
      <c r="P385" s="75"/>
      <c r="Q385" s="75"/>
      <c r="R385" s="75"/>
      <c r="S385" s="75"/>
    </row>
    <row r="386" spans="1:19" ht="50.25" customHeight="1" thickBot="1">
      <c r="A386" s="1136"/>
      <c r="B386" s="1028"/>
      <c r="C386" s="1029"/>
      <c r="D386" s="702"/>
      <c r="E386" s="1360" t="s">
        <v>131</v>
      </c>
      <c r="F386" s="1360"/>
      <c r="G386" s="1361"/>
      <c r="H386" s="185"/>
      <c r="I386" s="1362" t="s">
        <v>183</v>
      </c>
      <c r="J386" s="1363"/>
      <c r="K386" s="1364"/>
      <c r="L386" s="114"/>
      <c r="M386" s="1367" t="s">
        <v>184</v>
      </c>
      <c r="N386" s="1377"/>
      <c r="O386" s="1378"/>
      <c r="P386" s="114"/>
      <c r="Q386" s="1367" t="s">
        <v>51</v>
      </c>
      <c r="R386" s="1131"/>
      <c r="S386" s="1132"/>
    </row>
    <row r="387" spans="1:19" ht="72.75" customHeight="1" thickBot="1">
      <c r="A387" s="1136" t="s">
        <v>200</v>
      </c>
      <c r="B387" s="1028"/>
      <c r="C387" s="1029"/>
      <c r="D387" s="565" t="s">
        <v>134</v>
      </c>
      <c r="E387" s="309" t="s">
        <v>135</v>
      </c>
      <c r="F387" s="566" t="s">
        <v>124</v>
      </c>
      <c r="G387" s="567" t="s">
        <v>125</v>
      </c>
      <c r="H387" s="568" t="s">
        <v>134</v>
      </c>
      <c r="I387" s="569" t="s">
        <v>123</v>
      </c>
      <c r="J387" s="570" t="s">
        <v>124</v>
      </c>
      <c r="K387" s="571" t="s">
        <v>125</v>
      </c>
      <c r="L387" s="572" t="s">
        <v>134</v>
      </c>
      <c r="M387" s="573" t="s">
        <v>123</v>
      </c>
      <c r="N387" s="574" t="s">
        <v>124</v>
      </c>
      <c r="O387" s="575" t="s">
        <v>125</v>
      </c>
      <c r="P387" s="576" t="s">
        <v>160</v>
      </c>
      <c r="Q387" s="577" t="s">
        <v>136</v>
      </c>
      <c r="R387" s="578" t="s">
        <v>137</v>
      </c>
      <c r="S387" s="579" t="s">
        <v>138</v>
      </c>
    </row>
    <row r="388" spans="1:19" ht="31.5" customHeight="1">
      <c r="A388" s="713"/>
      <c r="B388" s="715"/>
      <c r="C388" s="716"/>
      <c r="D388" s="703"/>
      <c r="E388" s="580">
        <f>E389+E390+E391+E392+E393</f>
        <v>0</v>
      </c>
      <c r="F388" s="580">
        <f t="shared" ref="F388:P388" si="53">F389+F390+F391+F392+F393</f>
        <v>0</v>
      </c>
      <c r="G388" s="580">
        <f t="shared" si="53"/>
        <v>0</v>
      </c>
      <c r="H388" s="580">
        <f t="shared" si="53"/>
        <v>0</v>
      </c>
      <c r="I388" s="580">
        <f t="shared" si="53"/>
        <v>0</v>
      </c>
      <c r="J388" s="580">
        <f t="shared" si="53"/>
        <v>0</v>
      </c>
      <c r="K388" s="580">
        <f t="shared" si="53"/>
        <v>0</v>
      </c>
      <c r="L388" s="580">
        <f t="shared" si="53"/>
        <v>0</v>
      </c>
      <c r="M388" s="580">
        <f t="shared" si="53"/>
        <v>0</v>
      </c>
      <c r="N388" s="580">
        <f t="shared" si="53"/>
        <v>0</v>
      </c>
      <c r="O388" s="580">
        <f t="shared" si="53"/>
        <v>0</v>
      </c>
      <c r="P388" s="580">
        <f t="shared" si="53"/>
        <v>0</v>
      </c>
      <c r="Q388" s="704">
        <f>E388+I388+M388</f>
        <v>0</v>
      </c>
      <c r="R388" s="704">
        <f>F388+J388+N388</f>
        <v>0</v>
      </c>
      <c r="S388" s="581">
        <f>Q388-R388</f>
        <v>0</v>
      </c>
    </row>
    <row r="389" spans="1:19" ht="20.25" customHeight="1">
      <c r="A389" s="1376"/>
      <c r="B389" s="1365"/>
      <c r="C389" s="1366"/>
      <c r="D389" s="714"/>
      <c r="E389" s="710"/>
      <c r="F389" s="711"/>
      <c r="G389" s="582">
        <f t="shared" ref="G389:G390" si="54">E389-F389</f>
        <v>0</v>
      </c>
      <c r="H389" s="274"/>
      <c r="I389" s="712"/>
      <c r="J389" s="274"/>
      <c r="K389" s="274">
        <f>I389-J389</f>
        <v>0</v>
      </c>
      <c r="L389" s="583"/>
      <c r="M389" s="712"/>
      <c r="N389" s="274"/>
      <c r="O389" s="583">
        <f>M389-N389</f>
        <v>0</v>
      </c>
      <c r="P389" s="274"/>
      <c r="Q389" s="581">
        <f t="shared" ref="Q389:R393" si="55">E389+I389+M389</f>
        <v>0</v>
      </c>
      <c r="R389" s="581">
        <f t="shared" si="55"/>
        <v>0</v>
      </c>
      <c r="S389" s="581">
        <f t="shared" ref="S389:S393" si="56">Q389-R389</f>
        <v>0</v>
      </c>
    </row>
    <row r="390" spans="1:19" ht="26.25" customHeight="1">
      <c r="A390" s="1376"/>
      <c r="B390" s="1352"/>
      <c r="C390" s="1353"/>
      <c r="D390" s="714"/>
      <c r="E390" s="710"/>
      <c r="F390" s="711"/>
      <c r="G390" s="582">
        <f t="shared" si="54"/>
        <v>0</v>
      </c>
      <c r="H390" s="274"/>
      <c r="I390" s="712"/>
      <c r="J390" s="274"/>
      <c r="K390" s="274">
        <f t="shared" ref="K390:K393" si="57">I390-J390</f>
        <v>0</v>
      </c>
      <c r="L390" s="583">
        <f>J390-K390</f>
        <v>0</v>
      </c>
      <c r="M390" s="712"/>
      <c r="N390" s="274"/>
      <c r="O390" s="583">
        <f>M390-N390</f>
        <v>0</v>
      </c>
      <c r="P390" s="274"/>
      <c r="Q390" s="581">
        <f t="shared" si="55"/>
        <v>0</v>
      </c>
      <c r="R390" s="581">
        <f t="shared" si="55"/>
        <v>0</v>
      </c>
      <c r="S390" s="581">
        <f t="shared" si="56"/>
        <v>0</v>
      </c>
    </row>
    <row r="391" spans="1:19" ht="31.5" customHeight="1">
      <c r="A391" s="584"/>
      <c r="B391" s="1352"/>
      <c r="C391" s="1353"/>
      <c r="D391" s="714"/>
      <c r="E391" s="710"/>
      <c r="F391" s="711"/>
      <c r="G391" s="582"/>
      <c r="H391" s="274"/>
      <c r="I391" s="712"/>
      <c r="J391" s="274"/>
      <c r="K391" s="274">
        <f t="shared" si="57"/>
        <v>0</v>
      </c>
      <c r="L391" s="583"/>
      <c r="M391" s="712"/>
      <c r="N391" s="274"/>
      <c r="O391" s="583"/>
      <c r="P391" s="274"/>
      <c r="Q391" s="581">
        <f t="shared" si="55"/>
        <v>0</v>
      </c>
      <c r="R391" s="581">
        <f t="shared" si="55"/>
        <v>0</v>
      </c>
      <c r="S391" s="581">
        <f t="shared" si="56"/>
        <v>0</v>
      </c>
    </row>
    <row r="392" spans="1:19" ht="30.75" customHeight="1" thickBot="1">
      <c r="A392" s="584"/>
      <c r="B392" s="1354"/>
      <c r="C392" s="1355"/>
      <c r="D392" s="714"/>
      <c r="E392" s="710"/>
      <c r="F392" s="711"/>
      <c r="G392" s="582"/>
      <c r="H392" s="274"/>
      <c r="I392" s="712"/>
      <c r="J392" s="274"/>
      <c r="K392" s="274">
        <f t="shared" si="57"/>
        <v>0</v>
      </c>
      <c r="L392" s="583"/>
      <c r="M392" s="712"/>
      <c r="N392" s="274"/>
      <c r="O392" s="583"/>
      <c r="P392" s="274"/>
      <c r="Q392" s="581">
        <f t="shared" si="55"/>
        <v>0</v>
      </c>
      <c r="R392" s="581">
        <f t="shared" si="55"/>
        <v>0</v>
      </c>
      <c r="S392" s="581">
        <f t="shared" si="56"/>
        <v>0</v>
      </c>
    </row>
    <row r="393" spans="1:19" ht="32.25" hidden="1" customHeight="1">
      <c r="A393" s="584"/>
      <c r="B393" s="1356"/>
      <c r="C393" s="1357"/>
      <c r="D393" s="705"/>
      <c r="E393" s="585"/>
      <c r="F393" s="586"/>
      <c r="G393" s="706"/>
      <c r="H393" s="587"/>
      <c r="I393" s="588"/>
      <c r="J393" s="589"/>
      <c r="K393" s="707">
        <f t="shared" si="57"/>
        <v>0</v>
      </c>
      <c r="L393" s="590"/>
      <c r="M393" s="588"/>
      <c r="N393" s="589"/>
      <c r="O393" s="708"/>
      <c r="P393" s="587"/>
      <c r="Q393" s="709">
        <f t="shared" si="55"/>
        <v>0</v>
      </c>
      <c r="R393" s="709">
        <f t="shared" si="55"/>
        <v>0</v>
      </c>
      <c r="S393" s="581">
        <f t="shared" si="56"/>
        <v>0</v>
      </c>
    </row>
    <row r="394" spans="1:19" ht="29.25" customHeight="1" thickBot="1">
      <c r="A394" s="1358" t="s">
        <v>145</v>
      </c>
      <c r="B394" s="1359"/>
      <c r="C394" s="591"/>
      <c r="D394" s="592"/>
      <c r="E394" s="593">
        <f>E388</f>
        <v>0</v>
      </c>
      <c r="F394" s="593">
        <f t="shared" ref="F394:S394" si="58">F388</f>
        <v>0</v>
      </c>
      <c r="G394" s="594">
        <f t="shared" si="58"/>
        <v>0</v>
      </c>
      <c r="H394" s="593">
        <f t="shared" si="58"/>
        <v>0</v>
      </c>
      <c r="I394" s="593">
        <f t="shared" si="58"/>
        <v>0</v>
      </c>
      <c r="J394" s="593">
        <f t="shared" si="58"/>
        <v>0</v>
      </c>
      <c r="K394" s="593">
        <f t="shared" si="58"/>
        <v>0</v>
      </c>
      <c r="L394" s="593">
        <f t="shared" si="58"/>
        <v>0</v>
      </c>
      <c r="M394" s="593">
        <f t="shared" si="58"/>
        <v>0</v>
      </c>
      <c r="N394" s="593">
        <f t="shared" si="58"/>
        <v>0</v>
      </c>
      <c r="O394" s="594">
        <f t="shared" si="58"/>
        <v>0</v>
      </c>
      <c r="P394" s="593">
        <f t="shared" si="58"/>
        <v>0</v>
      </c>
      <c r="Q394" s="594">
        <f t="shared" si="58"/>
        <v>0</v>
      </c>
      <c r="R394" s="594">
        <f t="shared" si="58"/>
        <v>0</v>
      </c>
      <c r="S394" s="594">
        <f t="shared" si="58"/>
        <v>0</v>
      </c>
    </row>
    <row r="395" spans="1:19">
      <c r="K395" s="68"/>
      <c r="L395" s="68"/>
      <c r="M395" s="68"/>
      <c r="N395" s="68"/>
      <c r="O395" s="68"/>
      <c r="P395" s="68"/>
      <c r="Q395" s="68"/>
      <c r="R395" s="68"/>
      <c r="S395" s="68"/>
    </row>
    <row r="396" spans="1:19" ht="15" customHeight="1">
      <c r="B396" s="595"/>
      <c r="C396" s="596"/>
      <c r="K396" s="68"/>
      <c r="L396" s="68"/>
      <c r="M396" s="68"/>
      <c r="N396" s="68"/>
      <c r="O396" s="68"/>
      <c r="P396" s="68"/>
      <c r="Q396" s="68"/>
      <c r="R396" s="68"/>
      <c r="S396" s="68"/>
    </row>
    <row r="397" spans="1:19" ht="15" customHeight="1">
      <c r="B397" s="595"/>
      <c r="C397" s="596"/>
      <c r="K397" s="68"/>
      <c r="L397" s="68"/>
      <c r="M397" s="68"/>
      <c r="N397" s="68"/>
      <c r="O397" s="68"/>
      <c r="P397" s="68"/>
      <c r="Q397" s="68"/>
      <c r="R397" s="68"/>
      <c r="S397" s="68"/>
    </row>
  </sheetData>
  <mergeCells count="460">
    <mergeCell ref="B392:C392"/>
    <mergeCell ref="B393:C393"/>
    <mergeCell ref="A394:B394"/>
    <mergeCell ref="E386:G386"/>
    <mergeCell ref="I386:K386"/>
    <mergeCell ref="B389:C389"/>
    <mergeCell ref="Q386:S386"/>
    <mergeCell ref="D381:E381"/>
    <mergeCell ref="F381:G381"/>
    <mergeCell ref="H381:S381"/>
    <mergeCell ref="A383:S383"/>
    <mergeCell ref="A384:J384"/>
    <mergeCell ref="A385:J385"/>
    <mergeCell ref="A387:C387"/>
    <mergeCell ref="A389:A390"/>
    <mergeCell ref="B390:C390"/>
    <mergeCell ref="A386:C386"/>
    <mergeCell ref="M386:O386"/>
    <mergeCell ref="D378:E378"/>
    <mergeCell ref="H379:S379"/>
    <mergeCell ref="D380:E380"/>
    <mergeCell ref="B391:C391"/>
    <mergeCell ref="F380:G380"/>
    <mergeCell ref="H380:S380"/>
    <mergeCell ref="D379:E379"/>
    <mergeCell ref="F379:G379"/>
    <mergeCell ref="F378:G378"/>
    <mergeCell ref="H378:S378"/>
    <mergeCell ref="C356:S356"/>
    <mergeCell ref="D370:S370"/>
    <mergeCell ref="D371:S371"/>
    <mergeCell ref="D373:S373"/>
    <mergeCell ref="D374:S374"/>
    <mergeCell ref="D369:R369"/>
    <mergeCell ref="D375:S375"/>
    <mergeCell ref="D376:S376"/>
    <mergeCell ref="D377:E377"/>
    <mergeCell ref="F377:G377"/>
    <mergeCell ref="H377:S377"/>
    <mergeCell ref="E343:G343"/>
    <mergeCell ref="I343:K343"/>
    <mergeCell ref="M343:O343"/>
    <mergeCell ref="Q343:S343"/>
    <mergeCell ref="A343:C343"/>
    <mergeCell ref="A344:C345"/>
    <mergeCell ref="A346:C346"/>
    <mergeCell ref="D367:S367"/>
    <mergeCell ref="D368:S368"/>
    <mergeCell ref="C362:Q362"/>
    <mergeCell ref="D363:S363"/>
    <mergeCell ref="D364:S364"/>
    <mergeCell ref="D365:S365"/>
    <mergeCell ref="D366:S366"/>
    <mergeCell ref="A357:B357"/>
    <mergeCell ref="C357:S357"/>
    <mergeCell ref="C358:S358"/>
    <mergeCell ref="C359:S359"/>
    <mergeCell ref="C360:S360"/>
    <mergeCell ref="C361:S361"/>
    <mergeCell ref="A349:B349"/>
    <mergeCell ref="A354:S354"/>
    <mergeCell ref="Q355:S355"/>
    <mergeCell ref="A356:B356"/>
    <mergeCell ref="A321:B321"/>
    <mergeCell ref="C321:E321"/>
    <mergeCell ref="F321:S321"/>
    <mergeCell ref="C322:S322"/>
    <mergeCell ref="C323:S323"/>
    <mergeCell ref="C324:S324"/>
    <mergeCell ref="A341:S341"/>
    <mergeCell ref="A342:B342"/>
    <mergeCell ref="Q342:S342"/>
    <mergeCell ref="D339:E339"/>
    <mergeCell ref="F339:G339"/>
    <mergeCell ref="H339:S339"/>
    <mergeCell ref="D340:E340"/>
    <mergeCell ref="F340:G340"/>
    <mergeCell ref="H340:S340"/>
    <mergeCell ref="D337:E337"/>
    <mergeCell ref="F337:G337"/>
    <mergeCell ref="H337:S337"/>
    <mergeCell ref="D338:E338"/>
    <mergeCell ref="F338:G338"/>
    <mergeCell ref="H338:S338"/>
    <mergeCell ref="D331:S331"/>
    <mergeCell ref="D332:S332"/>
    <mergeCell ref="D333:S333"/>
    <mergeCell ref="D334:S334"/>
    <mergeCell ref="H335:S335"/>
    <mergeCell ref="D336:E336"/>
    <mergeCell ref="F336:G336"/>
    <mergeCell ref="H336:S336"/>
    <mergeCell ref="C325:S325"/>
    <mergeCell ref="C326:S326"/>
    <mergeCell ref="D327:S327"/>
    <mergeCell ref="D328:S328"/>
    <mergeCell ref="D329:S329"/>
    <mergeCell ref="D330:S330"/>
    <mergeCell ref="Q307:S307"/>
    <mergeCell ref="B310:C310"/>
    <mergeCell ref="A312:B312"/>
    <mergeCell ref="A318:S318"/>
    <mergeCell ref="J319:S319"/>
    <mergeCell ref="A320:B320"/>
    <mergeCell ref="C320:E320"/>
    <mergeCell ref="A303:S303"/>
    <mergeCell ref="A304:S304"/>
    <mergeCell ref="A305:S305"/>
    <mergeCell ref="A306:B306"/>
    <mergeCell ref="Q306:S306"/>
    <mergeCell ref="E307:G307"/>
    <mergeCell ref="I307:K307"/>
    <mergeCell ref="M307:O307"/>
    <mergeCell ref="A307:C307"/>
    <mergeCell ref="A308:B309"/>
    <mergeCell ref="A281:B281"/>
    <mergeCell ref="C281:E281"/>
    <mergeCell ref="C282:S282"/>
    <mergeCell ref="D301:E301"/>
    <mergeCell ref="F301:G301"/>
    <mergeCell ref="H301:S301"/>
    <mergeCell ref="D298:E298"/>
    <mergeCell ref="F298:G298"/>
    <mergeCell ref="H298:S298"/>
    <mergeCell ref="D299:E299"/>
    <mergeCell ref="F299:G299"/>
    <mergeCell ref="H299:S299"/>
    <mergeCell ref="D300:E300"/>
    <mergeCell ref="F300:G300"/>
    <mergeCell ref="H300:S300"/>
    <mergeCell ref="I266:K266"/>
    <mergeCell ref="M266:O266"/>
    <mergeCell ref="Q266:S266"/>
    <mergeCell ref="D294:S294"/>
    <mergeCell ref="D295:S295"/>
    <mergeCell ref="D296:S296"/>
    <mergeCell ref="D297:E297"/>
    <mergeCell ref="F297:G297"/>
    <mergeCell ref="H297:S297"/>
    <mergeCell ref="C283:S283"/>
    <mergeCell ref="C284:S284"/>
    <mergeCell ref="C285:S285"/>
    <mergeCell ref="C286:S286"/>
    <mergeCell ref="D288:S288"/>
    <mergeCell ref="D289:S289"/>
    <mergeCell ref="D290:S290"/>
    <mergeCell ref="D291:S291"/>
    <mergeCell ref="D293:S293"/>
    <mergeCell ref="B269:C269"/>
    <mergeCell ref="A272:B272"/>
    <mergeCell ref="A277:S277"/>
    <mergeCell ref="J279:S279"/>
    <mergeCell ref="A280:B280"/>
    <mergeCell ref="C280:E280"/>
    <mergeCell ref="D257:E257"/>
    <mergeCell ref="F257:G257"/>
    <mergeCell ref="H257:S257"/>
    <mergeCell ref="D258:E258"/>
    <mergeCell ref="F258:G258"/>
    <mergeCell ref="H258:S258"/>
    <mergeCell ref="A264:S264"/>
    <mergeCell ref="A265:B265"/>
    <mergeCell ref="Q265:S265"/>
    <mergeCell ref="D259:E259"/>
    <mergeCell ref="F259:G259"/>
    <mergeCell ref="H259:S259"/>
    <mergeCell ref="H260:S260"/>
    <mergeCell ref="A262:S262"/>
    <mergeCell ref="A263:S263"/>
    <mergeCell ref="A266:A267"/>
    <mergeCell ref="B266:C268"/>
    <mergeCell ref="E266:G266"/>
    <mergeCell ref="A221:B222"/>
    <mergeCell ref="A233:B233"/>
    <mergeCell ref="C233:E233"/>
    <mergeCell ref="A234:B234"/>
    <mergeCell ref="C234:E234"/>
    <mergeCell ref="C235:I235"/>
    <mergeCell ref="C236:F236"/>
    <mergeCell ref="A223:A224"/>
    <mergeCell ref="B223:C223"/>
    <mergeCell ref="A226:B226"/>
    <mergeCell ref="B227:S227"/>
    <mergeCell ref="A230:S230"/>
    <mergeCell ref="J232:S232"/>
    <mergeCell ref="B224:C224"/>
    <mergeCell ref="D252:S252"/>
    <mergeCell ref="D253:S253"/>
    <mergeCell ref="D255:E255"/>
    <mergeCell ref="F255:G255"/>
    <mergeCell ref="H255:S255"/>
    <mergeCell ref="D256:E256"/>
    <mergeCell ref="F256:G256"/>
    <mergeCell ref="H256:S256"/>
    <mergeCell ref="C237:F237"/>
    <mergeCell ref="C238:F238"/>
    <mergeCell ref="C239:G239"/>
    <mergeCell ref="F250:G250"/>
    <mergeCell ref="I250:J250"/>
    <mergeCell ref="D251:S251"/>
    <mergeCell ref="D211:E211"/>
    <mergeCell ref="F211:G211"/>
    <mergeCell ref="H211:S211"/>
    <mergeCell ref="D212:E212"/>
    <mergeCell ref="F212:G212"/>
    <mergeCell ref="A216:S216"/>
    <mergeCell ref="E220:G220"/>
    <mergeCell ref="I220:K220"/>
    <mergeCell ref="M220:O220"/>
    <mergeCell ref="Q220:S220"/>
    <mergeCell ref="A220:C220"/>
    <mergeCell ref="D209:E209"/>
    <mergeCell ref="F209:G209"/>
    <mergeCell ref="H209:S209"/>
    <mergeCell ref="D210:E210"/>
    <mergeCell ref="F210:G210"/>
    <mergeCell ref="H210:S210"/>
    <mergeCell ref="A217:S217"/>
    <mergeCell ref="A218:S218"/>
    <mergeCell ref="A219:B219"/>
    <mergeCell ref="Q219:S219"/>
    <mergeCell ref="D207:S207"/>
    <mergeCell ref="D208:E208"/>
    <mergeCell ref="F208:G208"/>
    <mergeCell ref="H208:S208"/>
    <mergeCell ref="E198:F198"/>
    <mergeCell ref="G198:I198"/>
    <mergeCell ref="K198:S198"/>
    <mergeCell ref="E199:F199"/>
    <mergeCell ref="G199:I199"/>
    <mergeCell ref="K199:S199"/>
    <mergeCell ref="E200:F200"/>
    <mergeCell ref="G200:I200"/>
    <mergeCell ref="B175:D175"/>
    <mergeCell ref="B176:D176"/>
    <mergeCell ref="B177:D177"/>
    <mergeCell ref="B178:D178"/>
    <mergeCell ref="A180:D180"/>
    <mergeCell ref="K200:S200"/>
    <mergeCell ref="D203:S203"/>
    <mergeCell ref="D204:S204"/>
    <mergeCell ref="D205:S205"/>
    <mergeCell ref="E196:F196"/>
    <mergeCell ref="G196:I196"/>
    <mergeCell ref="K196:S196"/>
    <mergeCell ref="E197:F197"/>
    <mergeCell ref="G197:I197"/>
    <mergeCell ref="K197:S197"/>
    <mergeCell ref="F163:G163"/>
    <mergeCell ref="A168:D168"/>
    <mergeCell ref="E194:F194"/>
    <mergeCell ref="G194:I194"/>
    <mergeCell ref="K194:S194"/>
    <mergeCell ref="E195:F195"/>
    <mergeCell ref="G195:I195"/>
    <mergeCell ref="K195:S195"/>
    <mergeCell ref="A188:B188"/>
    <mergeCell ref="C188:S188"/>
    <mergeCell ref="C189:S189"/>
    <mergeCell ref="C190:S190"/>
    <mergeCell ref="C191:S191"/>
    <mergeCell ref="D193:I193"/>
    <mergeCell ref="K193:S193"/>
    <mergeCell ref="B179:D179"/>
    <mergeCell ref="A184:S184"/>
    <mergeCell ref="J186:S186"/>
    <mergeCell ref="A187:B187"/>
    <mergeCell ref="C187:S187"/>
    <mergeCell ref="A172:A179"/>
    <mergeCell ref="B172:D172"/>
    <mergeCell ref="B173:D173"/>
    <mergeCell ref="B174:D174"/>
    <mergeCell ref="A125:D125"/>
    <mergeCell ref="A124:D124"/>
    <mergeCell ref="A130:D130"/>
    <mergeCell ref="A126:D126"/>
    <mergeCell ref="A169:D170"/>
    <mergeCell ref="D159:E159"/>
    <mergeCell ref="F159:G159"/>
    <mergeCell ref="H159:I159"/>
    <mergeCell ref="D160:E160"/>
    <mergeCell ref="F160:G160"/>
    <mergeCell ref="H160:I160"/>
    <mergeCell ref="A165:S165"/>
    <mergeCell ref="A166:S166"/>
    <mergeCell ref="A167:S167"/>
    <mergeCell ref="E168:G168"/>
    <mergeCell ref="I168:K168"/>
    <mergeCell ref="M168:O168"/>
    <mergeCell ref="Q168:S168"/>
    <mergeCell ref="D161:E161"/>
    <mergeCell ref="F161:G161"/>
    <mergeCell ref="H161:I161"/>
    <mergeCell ref="D162:E162"/>
    <mergeCell ref="F162:G162"/>
    <mergeCell ref="D163:E163"/>
    <mergeCell ref="F120:G120"/>
    <mergeCell ref="D121:E121"/>
    <mergeCell ref="F121:G121"/>
    <mergeCell ref="A122:S122"/>
    <mergeCell ref="A123:C123"/>
    <mergeCell ref="E124:G124"/>
    <mergeCell ref="I124:K124"/>
    <mergeCell ref="M124:O124"/>
    <mergeCell ref="Q124:S124"/>
    <mergeCell ref="A99:B99"/>
    <mergeCell ref="C99:S99"/>
    <mergeCell ref="C100:S100"/>
    <mergeCell ref="C101:S101"/>
    <mergeCell ref="C102:S102"/>
    <mergeCell ref="C103:S103"/>
    <mergeCell ref="A141:B141"/>
    <mergeCell ref="C141:S141"/>
    <mergeCell ref="C144:S144"/>
    <mergeCell ref="B134:S134"/>
    <mergeCell ref="A138:S138"/>
    <mergeCell ref="I139:S139"/>
    <mergeCell ref="A140:B140"/>
    <mergeCell ref="C140:S140"/>
    <mergeCell ref="A133:D133"/>
    <mergeCell ref="C143:D143"/>
    <mergeCell ref="A127:D127"/>
    <mergeCell ref="A128:D128"/>
    <mergeCell ref="A129:D129"/>
    <mergeCell ref="A131:D131"/>
    <mergeCell ref="D119:E119"/>
    <mergeCell ref="F119:G119"/>
    <mergeCell ref="H119:I119"/>
    <mergeCell ref="D120:E120"/>
    <mergeCell ref="D111:O111"/>
    <mergeCell ref="D113:S113"/>
    <mergeCell ref="D117:E117"/>
    <mergeCell ref="F117:G117"/>
    <mergeCell ref="H117:I117"/>
    <mergeCell ref="D118:E118"/>
    <mergeCell ref="F118:G118"/>
    <mergeCell ref="H118:I118"/>
    <mergeCell ref="C104:Q104"/>
    <mergeCell ref="D106:S106"/>
    <mergeCell ref="D107:S107"/>
    <mergeCell ref="D109:M109"/>
    <mergeCell ref="D110:M110"/>
    <mergeCell ref="Q85:S85"/>
    <mergeCell ref="A88:C88"/>
    <mergeCell ref="A85:C85"/>
    <mergeCell ref="A86:B87"/>
    <mergeCell ref="A84:C84"/>
    <mergeCell ref="D84:G84"/>
    <mergeCell ref="H84:K84"/>
    <mergeCell ref="L84:O84"/>
    <mergeCell ref="Q84:S84"/>
    <mergeCell ref="E85:G85"/>
    <mergeCell ref="I85:K85"/>
    <mergeCell ref="M85:O85"/>
    <mergeCell ref="E94:G94"/>
    <mergeCell ref="I94:K94"/>
    <mergeCell ref="A96:S96"/>
    <mergeCell ref="I97:S97"/>
    <mergeCell ref="A98:B98"/>
    <mergeCell ref="C98:S98"/>
    <mergeCell ref="A89:C89"/>
    <mergeCell ref="A90:C90"/>
    <mergeCell ref="A91:C91"/>
    <mergeCell ref="A92:C92"/>
    <mergeCell ref="B94:D94"/>
    <mergeCell ref="A81:S81"/>
    <mergeCell ref="A82:S82"/>
    <mergeCell ref="A83:E83"/>
    <mergeCell ref="D78:E78"/>
    <mergeCell ref="F78:G78"/>
    <mergeCell ref="I78:J78"/>
    <mergeCell ref="K78:L78"/>
    <mergeCell ref="D79:E79"/>
    <mergeCell ref="F79:G79"/>
    <mergeCell ref="H79:S79"/>
    <mergeCell ref="A56:B56"/>
    <mergeCell ref="C56:S56"/>
    <mergeCell ref="A57:B57"/>
    <mergeCell ref="C57:S57"/>
    <mergeCell ref="A58:B58"/>
    <mergeCell ref="C58:S58"/>
    <mergeCell ref="D80:E80"/>
    <mergeCell ref="F80:G80"/>
    <mergeCell ref="K80:L80"/>
    <mergeCell ref="E73:R73"/>
    <mergeCell ref="E74:R74"/>
    <mergeCell ref="D76:E76"/>
    <mergeCell ref="F76:G76"/>
    <mergeCell ref="D77:E77"/>
    <mergeCell ref="F77:G77"/>
    <mergeCell ref="I77:J77"/>
    <mergeCell ref="K77:L77"/>
    <mergeCell ref="D71:S71"/>
    <mergeCell ref="D72:S72"/>
    <mergeCell ref="C59:S59"/>
    <mergeCell ref="C60:S60"/>
    <mergeCell ref="C61:S61"/>
    <mergeCell ref="C63:R63"/>
    <mergeCell ref="D68:S68"/>
    <mergeCell ref="D20:S20"/>
    <mergeCell ref="D21:S21"/>
    <mergeCell ref="D22:S22"/>
    <mergeCell ref="D23:S23"/>
    <mergeCell ref="D24:E24"/>
    <mergeCell ref="F24:G24"/>
    <mergeCell ref="K24:S24"/>
    <mergeCell ref="B64:B66"/>
    <mergeCell ref="C64:R64"/>
    <mergeCell ref="C65:R65"/>
    <mergeCell ref="C66:R66"/>
    <mergeCell ref="I55:S55"/>
    <mergeCell ref="K29:S29"/>
    <mergeCell ref="A30:S30"/>
    <mergeCell ref="A31:S31"/>
    <mergeCell ref="A32:B32"/>
    <mergeCell ref="E32:G32"/>
    <mergeCell ref="I32:K32"/>
    <mergeCell ref="M32:O32"/>
    <mergeCell ref="Q32:S32"/>
    <mergeCell ref="B44:D44"/>
    <mergeCell ref="B43:D43"/>
    <mergeCell ref="B42:D42"/>
    <mergeCell ref="A35:A44"/>
    <mergeCell ref="A45:B45"/>
    <mergeCell ref="A53:S53"/>
    <mergeCell ref="D27:E27"/>
    <mergeCell ref="F27:G27"/>
    <mergeCell ref="H27:S27"/>
    <mergeCell ref="D28:E28"/>
    <mergeCell ref="F28:G28"/>
    <mergeCell ref="H28:S28"/>
    <mergeCell ref="D25:E25"/>
    <mergeCell ref="F25:G25"/>
    <mergeCell ref="H25:S25"/>
    <mergeCell ref="D26:E26"/>
    <mergeCell ref="F26:G26"/>
    <mergeCell ref="H26:S26"/>
    <mergeCell ref="A34:D34"/>
    <mergeCell ref="B33:D33"/>
    <mergeCell ref="B35:D35"/>
    <mergeCell ref="B36:D36"/>
    <mergeCell ref="B37:D37"/>
    <mergeCell ref="B38:D38"/>
    <mergeCell ref="B39:D39"/>
    <mergeCell ref="B40:D40"/>
    <mergeCell ref="B41:D41"/>
    <mergeCell ref="D14:S14"/>
    <mergeCell ref="E15:S15"/>
    <mergeCell ref="D19:F19"/>
    <mergeCell ref="C7:S7"/>
    <mergeCell ref="C8:S8"/>
    <mergeCell ref="C9:S9"/>
    <mergeCell ref="C10:S10"/>
    <mergeCell ref="C11:S11"/>
    <mergeCell ref="A2:S2"/>
    <mergeCell ref="I4:S4"/>
    <mergeCell ref="A5:B5"/>
    <mergeCell ref="C5:S5"/>
    <mergeCell ref="A6:B6"/>
    <mergeCell ref="C6:S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1-YTÜ 2022-2024 PROJ YAT.TEKLİF</vt:lpstr>
      <vt:lpstr>2-YTÜ 2022-2024  HARCA YAT.TEKL</vt:lpstr>
      <vt:lpstr>3-2022 YATIRIM TEK. TABL.</vt:lpstr>
      <vt:lpstr>Sayfa6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Serpil BÜYÜKKARA</dc:creator>
  <cp:lastModifiedBy>Supervisor</cp:lastModifiedBy>
  <cp:lastPrinted>2021-06-24T11:11:29Z</cp:lastPrinted>
  <dcterms:created xsi:type="dcterms:W3CDTF">2019-05-20T08:15:03Z</dcterms:created>
  <dcterms:modified xsi:type="dcterms:W3CDTF">2021-06-29T21:02:59Z</dcterms:modified>
</cp:coreProperties>
</file>